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BACKUP ASTRID 190326\Escritorio\2026\UIP 2026\MAYO\MAYO 2026\EXCEL MAYO 2026\INFORMACIÓN PÚBLICA MAYO URH\Artículo 10 numeral 4\"/>
    </mc:Choice>
  </mc:AlternateContent>
  <xr:revisionPtr revIDLastSave="0" documentId="13_ncr:1_{448AD69A-1E2F-4FF4-97CB-3590312C612E}" xr6:coauthVersionLast="47" xr6:coauthVersionMax="47" xr10:uidLastSave="{00000000-0000-0000-0000-000000000000}"/>
  <bookViews>
    <workbookView xWindow="-120" yWindow="-120" windowWidth="29040" windowHeight="15720" activeTab="2" xr2:uid="{FBADBCCC-2E96-4F90-94E5-AB572E406AC2}"/>
  </bookViews>
  <sheets>
    <sheet name="vf 011-2026" sheetId="1" r:id="rId1"/>
    <sheet name="vf021-2026" sheetId="2" r:id="rId2"/>
    <sheet name="vf 022-2026" sheetId="3" r:id="rId3"/>
    <sheet name="vf 031-2026 " sheetId="4" r:id="rId4"/>
  </sheets>
  <definedNames>
    <definedName name="_xlnm._FilterDatabase" localSheetId="1" hidden="1">'vf021-2026'!$A$9:$O$79</definedName>
    <definedName name="_Hlk134000463" localSheetId="1">'vf021-2026'!#REF!</definedName>
    <definedName name="_Hlk134008456" localSheetId="1">'vf021-2026'!$B$51</definedName>
    <definedName name="_xlnm.Print_Area" localSheetId="2">'vf 022-2026'!$A$1:$H$29</definedName>
    <definedName name="_xlnm.Print_Area" localSheetId="1">'vf021-2026'!$A$1:$I$102</definedName>
    <definedName name="_xlnm.Print_Titles" localSheetId="0">'vf 011-2026'!$11:$11</definedName>
    <definedName name="_xlnm.Print_Titles" localSheetId="1">'vf021-2026'!$1:$9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2" l="1"/>
  <c r="H99" i="2"/>
  <c r="H98" i="2"/>
  <c r="H97" i="2"/>
  <c r="H96" i="2"/>
  <c r="H11" i="2"/>
  <c r="E12" i="4"/>
  <c r="E17" i="4"/>
  <c r="H17" i="4" s="1"/>
  <c r="H18" i="4"/>
  <c r="E18" i="4"/>
  <c r="E16" i="4"/>
  <c r="E15" i="4"/>
  <c r="E14" i="4"/>
  <c r="E11" i="4"/>
  <c r="E13" i="4"/>
  <c r="F28" i="3"/>
  <c r="G28" i="3" s="1"/>
  <c r="D28" i="3"/>
  <c r="E27" i="3"/>
  <c r="F27" i="3"/>
  <c r="D27" i="3"/>
  <c r="E28" i="1"/>
  <c r="J28" i="1"/>
  <c r="D28" i="1"/>
  <c r="G22" i="3"/>
  <c r="M27" i="1"/>
  <c r="G26" i="3"/>
  <c r="G25" i="3"/>
  <c r="H15" i="4"/>
  <c r="H16" i="4"/>
  <c r="H95" i="2"/>
  <c r="G24" i="3"/>
  <c r="H14" i="4"/>
  <c r="G27" i="3" l="1"/>
  <c r="M28" i="1"/>
  <c r="H94" i="2"/>
  <c r="H93" i="2"/>
  <c r="H92" i="2"/>
  <c r="H91" i="2"/>
  <c r="H90" i="2"/>
  <c r="H89" i="2"/>
  <c r="H88" i="2"/>
  <c r="H87" i="2"/>
  <c r="H86" i="2"/>
  <c r="H85" i="2"/>
  <c r="H64" i="2"/>
  <c r="H65" i="2"/>
  <c r="H66" i="2"/>
  <c r="H67" i="2"/>
  <c r="H32" i="2"/>
  <c r="H25" i="2"/>
  <c r="H26" i="2"/>
  <c r="H27" i="2"/>
  <c r="H20" i="2"/>
  <c r="H17" i="2"/>
  <c r="H18" i="2"/>
  <c r="H19" i="2"/>
  <c r="H10" i="2"/>
  <c r="H46" i="2"/>
  <c r="H40" i="2"/>
  <c r="G23" i="3" l="1"/>
  <c r="G21" i="3"/>
  <c r="G20" i="3"/>
  <c r="H38" i="2" l="1"/>
  <c r="H23" i="2"/>
  <c r="H21" i="2"/>
  <c r="H33" i="2"/>
  <c r="H30" i="2"/>
  <c r="H29" i="2"/>
  <c r="H22" i="2"/>
  <c r="H28" i="2"/>
  <c r="H42" i="2"/>
  <c r="H61" i="2"/>
  <c r="H58" i="2"/>
  <c r="H71" i="2"/>
  <c r="H80" i="2"/>
  <c r="H79" i="2"/>
  <c r="H77" i="2"/>
  <c r="H16" i="2"/>
  <c r="H15" i="2"/>
  <c r="H12" i="2"/>
  <c r="H44" i="2"/>
  <c r="H37" i="2"/>
  <c r="H36" i="2"/>
  <c r="H45" i="2"/>
  <c r="H55" i="2"/>
  <c r="H69" i="2"/>
  <c r="H43" i="2"/>
  <c r="H49" i="2"/>
  <c r="H75" i="2"/>
  <c r="H31" i="2"/>
  <c r="H84" i="2"/>
  <c r="H76" i="2"/>
  <c r="H73" i="2"/>
  <c r="H72" i="2"/>
  <c r="H70" i="2"/>
  <c r="H59" i="2"/>
  <c r="H83" i="2"/>
  <c r="H62" i="2"/>
  <c r="H14" i="2"/>
  <c r="H82" i="2"/>
  <c r="H63" i="2"/>
  <c r="H48" i="2"/>
  <c r="H53" i="2"/>
  <c r="H50" i="2"/>
  <c r="H68" i="2"/>
  <c r="H54" i="2"/>
  <c r="H52" i="2"/>
  <c r="H51" i="2"/>
  <c r="H56" i="2"/>
  <c r="H35" i="2"/>
  <c r="H41" i="2"/>
  <c r="H39" i="2"/>
  <c r="H34" i="2"/>
  <c r="H13" i="2"/>
  <c r="H78" i="2"/>
  <c r="H57" i="2"/>
  <c r="H81" i="2"/>
  <c r="H74" i="2"/>
  <c r="H60" i="2"/>
  <c r="H47" i="2"/>
  <c r="H24" i="2"/>
  <c r="M13" i="1"/>
  <c r="M12" i="1"/>
  <c r="H13" i="4"/>
  <c r="H12" i="4"/>
  <c r="H11" i="4"/>
  <c r="G19" i="3"/>
  <c r="G18" i="3"/>
  <c r="G17" i="3"/>
  <c r="G16" i="3"/>
  <c r="G15" i="3"/>
  <c r="G14" i="3"/>
  <c r="G13" i="3"/>
  <c r="G11" i="3"/>
  <c r="M14" i="1"/>
  <c r="M15" i="1"/>
  <c r="M16" i="1"/>
  <c r="M17" i="1"/>
  <c r="M18" i="1"/>
  <c r="M19" i="1"/>
  <c r="M20" i="1"/>
  <c r="M21" i="1"/>
  <c r="M22" i="1"/>
  <c r="M23" i="1"/>
  <c r="M24" i="1"/>
  <c r="M25" i="1"/>
  <c r="M26" i="1"/>
</calcChain>
</file>

<file path=xl/sharedStrings.xml><?xml version="1.0" encoding="utf-8"?>
<sst xmlns="http://schemas.openxmlformats.org/spreadsheetml/2006/main" count="462" uniqueCount="248">
  <si>
    <t>*  No perciben pago por dietas</t>
  </si>
  <si>
    <t>-</t>
  </si>
  <si>
    <t xml:space="preserve">JEFE DE UNIDAD DE RECURSOS HUMANOS </t>
  </si>
  <si>
    <t>ENCARGADO DE TESORERÍA</t>
  </si>
  <si>
    <t xml:space="preserve">LUIS ALBERTO AGUIRRE VÁSQUEZ </t>
  </si>
  <si>
    <t>MONITOR DE MEDIOS</t>
  </si>
  <si>
    <t>PEDRO ALESSANDRO SARAVIA SOLARES</t>
  </si>
  <si>
    <t>CAMARÓGRAFO</t>
  </si>
  <si>
    <t>MIGUEL ANGEL NAVARRO TAQUÉ</t>
  </si>
  <si>
    <t>JULIO FERNANDO ANDRINO BARRIENTOS</t>
  </si>
  <si>
    <t>JEFE DE SERVICIOS GENERALES</t>
  </si>
  <si>
    <t>MARIO RENÉ DÁVILA HERNÁNDEZ</t>
  </si>
  <si>
    <t>SECRETARIA DE SERVICIOS GENERALES</t>
  </si>
  <si>
    <t>MONICA YANIRA MACARIO VELÁSQUEZ</t>
  </si>
  <si>
    <t>CONSERJE</t>
  </si>
  <si>
    <t>MARÍA ELIZET ORTÍZ CANO DE CONTRERAS</t>
  </si>
  <si>
    <t>ENCARGADA DE ALMACÉN</t>
  </si>
  <si>
    <t>STEFANY BETZABÉ MORATAYA CHÁVEZ</t>
  </si>
  <si>
    <t>JEFE DE UNIDAD DE ADMINISTRACIÓN FINANCIERA</t>
  </si>
  <si>
    <t>JUAN CRISTOBAL TZÚN REYNOSO</t>
  </si>
  <si>
    <t>ASISTENTE TÉCNICO DE SERVICIOS GENERALES</t>
  </si>
  <si>
    <t>JULIO ROBERTO CASTILLO ROSALES</t>
  </si>
  <si>
    <t>MENSAJERO</t>
  </si>
  <si>
    <t>JOEL DE JESÚS ESPAÑA MIGUEL</t>
  </si>
  <si>
    <t>TÉCNICO EN INFORMÁTICA</t>
  </si>
  <si>
    <t>FRANK WILLIAM SALAZAR ROGEL</t>
  </si>
  <si>
    <t>Observaciones</t>
  </si>
  <si>
    <t>Total</t>
  </si>
  <si>
    <t>Bono Ajuste al Salario Mínimo SCSP</t>
  </si>
  <si>
    <t>Gastos de Representación</t>
  </si>
  <si>
    <t>Bonificación Incentivo 66-2000</t>
  </si>
  <si>
    <t>Bono por servicios en la SCSP</t>
  </si>
  <si>
    <t>Bono por Responsabilidad</t>
  </si>
  <si>
    <t>Bono Profesional</t>
  </si>
  <si>
    <t>Bono por Antigüedad</t>
  </si>
  <si>
    <t>Complemento Personal al Salario</t>
  </si>
  <si>
    <t>Salario Base</t>
  </si>
  <si>
    <t>Puesto Funcional</t>
  </si>
  <si>
    <t>Nombres y Apellidos</t>
  </si>
  <si>
    <t>No.</t>
  </si>
  <si>
    <t>Nómina de personal bajo Renglón 011 "Personal permanente"</t>
  </si>
  <si>
    <t>Artículo 10, numeral 4, Ley de Acceso a la Información Pública</t>
  </si>
  <si>
    <t>Unidad de Recursos Humanos</t>
  </si>
  <si>
    <t>Nómina de personal bajo renglón 021 "Personal supernumerario"</t>
  </si>
  <si>
    <t xml:space="preserve">ABDI NATANAEL VENTURA COLLADO </t>
  </si>
  <si>
    <t xml:space="preserve">INTERPRETE DE SEÑAS </t>
  </si>
  <si>
    <t>ALBA AZUCENA RAMÍREZ MUÑOZ DE DE LEON</t>
  </si>
  <si>
    <t>MONITORA DE MEDIOS</t>
  </si>
  <si>
    <t>ALBA NIDIA URBINA ARANGO DE AQUINO</t>
  </si>
  <si>
    <t xml:space="preserve">MONITOR DE ALERTAS ALBA KENETH </t>
  </si>
  <si>
    <t>ALVARO DE JESÚS SÚCHITE INTERIANO</t>
  </si>
  <si>
    <t>FOTÓGRAFO</t>
  </si>
  <si>
    <t>ALEJANDRA MARÍA TAQUÉ TELLO</t>
  </si>
  <si>
    <t xml:space="preserve">MONITORA DE MEDIOS </t>
  </si>
  <si>
    <t>ANA CRISTINA PUACJ CUZAL</t>
  </si>
  <si>
    <t>ANA GABRIELA FLORES BARRIOS</t>
  </si>
  <si>
    <t>ANDERSON JOSUÉ ALVAREZ SALAZAR</t>
  </si>
  <si>
    <t>JEFE DE INFORMÁTICA</t>
  </si>
  <si>
    <t xml:space="preserve">ANDREA BEATRIZ GONZÁLEZ VÁSQUEZ </t>
  </si>
  <si>
    <t>ANGEL RICARDO MORATAYA PACHECO</t>
  </si>
  <si>
    <t>ASISTENTE DE MONITOREO DE PERSONAL</t>
  </si>
  <si>
    <t xml:space="preserve">BRANDON EMANUEL SANTIZO LÓPEZ </t>
  </si>
  <si>
    <t>BRENDA NATALÍ LARIOS SOLÓRZANO</t>
  </si>
  <si>
    <t>REPORTERA REDACTORA</t>
  </si>
  <si>
    <t xml:space="preserve">BRYAN JURANDIR BLANCO GÓMEZ </t>
  </si>
  <si>
    <t>BYRON ANTONIO DE LA CRUZ MILIÁN</t>
  </si>
  <si>
    <t>CARLOS AUGUSTO SARCEÑO VELÁSQUEZ</t>
  </si>
  <si>
    <t>CARLOS EDUARDO UMAÑA MATEHO</t>
  </si>
  <si>
    <t>PRESENTADOR</t>
  </si>
  <si>
    <t xml:space="preserve">CARLOS JOSUÉ CONTRERAS SEGURA </t>
  </si>
  <si>
    <t>PILOTO</t>
  </si>
  <si>
    <t>CARLOS MIGUEL ALBERTO ESPINOZA CARRANZA</t>
  </si>
  <si>
    <t>SWITCHER</t>
  </si>
  <si>
    <t>CÉSAR ALBERTO MÉNDEZ BELLÓN</t>
  </si>
  <si>
    <t xml:space="preserve">CINDY ADAMARIS ALONZO PAMAL </t>
  </si>
  <si>
    <t>PRESENTADORA</t>
  </si>
  <si>
    <t xml:space="preserve">CYNTHIA GABRIELA FLORES RODAS </t>
  </si>
  <si>
    <t>ASISTENTE DE ADQUISICIONES</t>
  </si>
  <si>
    <t>EDITORA</t>
  </si>
  <si>
    <t xml:space="preserve">DAYLIN VALESKA LEMUS MARTÍNEZ </t>
  </si>
  <si>
    <t xml:space="preserve">DISEÑADORA JUNIOR </t>
  </si>
  <si>
    <t xml:space="preserve">DENIS EDUARDO ZACARIAS HERNÁNDEZ </t>
  </si>
  <si>
    <t>DERECK RONALDO ROMERO LUCHA</t>
  </si>
  <si>
    <t>DONALD OBDULIO  MONZÓN RAYMUNDO</t>
  </si>
  <si>
    <t>CORRECTOR DE TEXTO</t>
  </si>
  <si>
    <t>ASISTENTE DE LOGÍSTICA</t>
  </si>
  <si>
    <t xml:space="preserve">EDUARDO JAVIER GARCÍA RODRÍGUEZ </t>
  </si>
  <si>
    <t xml:space="preserve">EDITOR </t>
  </si>
  <si>
    <t>ELDER DANILO PEÑATE GARCÍA</t>
  </si>
  <si>
    <t xml:space="preserve">ELMER ANTONIO CHAJÓN CHACÓN </t>
  </si>
  <si>
    <t xml:space="preserve">ASISTENTE DE PRESUPUESTO </t>
  </si>
  <si>
    <t xml:space="preserve">ERWIN JOSÉ GONZÁLEZ LÓPEZ </t>
  </si>
  <si>
    <t xml:space="preserve">TÉCNICO EN LOGÍSTICA </t>
  </si>
  <si>
    <t>ESTUARDO JACOB RECANCOJ MEJÍA</t>
  </si>
  <si>
    <t>ASISTENTE DE INFORMÁTICA</t>
  </si>
  <si>
    <t xml:space="preserve">ESLENY CECILIA LÓPEZ BARRERA </t>
  </si>
  <si>
    <t xml:space="preserve">ASISTENTE DE AUDITORIA INTERNA </t>
  </si>
  <si>
    <t>GILBER ANTONIO GARCÍA</t>
  </si>
  <si>
    <t>HAMILTON FERNANDO PATZAN  CHANG</t>
  </si>
  <si>
    <t>HEYDI VANESSA PINEDA ASTORGA</t>
  </si>
  <si>
    <t>JAIRO DANILO LÓPEZ ENRIQUEZ</t>
  </si>
  <si>
    <t>ASISTENTE</t>
  </si>
  <si>
    <t>JOSÉ ANTONIO ORELLANA LIMA</t>
  </si>
  <si>
    <t>|</t>
  </si>
  <si>
    <t xml:space="preserve">JOSÉ LUIS BOLAÑOS HERNÁNDEZ </t>
  </si>
  <si>
    <t xml:space="preserve">JOSÉ RENÉ ZEPEDA SANTOS </t>
  </si>
  <si>
    <t>JOSUE ALEXANDER ORDOÑEZ ROSALES</t>
  </si>
  <si>
    <t>JUAN JOSÉ YUPE GÁLVEZ</t>
  </si>
  <si>
    <t>SUPERVISOR DE LOGÍSTICA</t>
  </si>
  <si>
    <t xml:space="preserve">JUAN PABLO ROSALES GODOY </t>
  </si>
  <si>
    <t>JULIO ALBERTO MOREIRA CARRILLO</t>
  </si>
  <si>
    <t xml:space="preserve">CONTADOR </t>
  </si>
  <si>
    <t xml:space="preserve">JULIO ALFREDO LÓPEZ LÓPEZ </t>
  </si>
  <si>
    <t>EDITOR</t>
  </si>
  <si>
    <t xml:space="preserve">JULIO CÉSAR REYES LÓPEZ </t>
  </si>
  <si>
    <t>JULIO FELIPE ITZEP MORALES</t>
  </si>
  <si>
    <t>JULIO RODRIGO REINOSO CALDERÓN</t>
  </si>
  <si>
    <t>KEVIN ANDRÉS MORALES HURTARTE</t>
  </si>
  <si>
    <t>REPORTERO  REDACTOR</t>
  </si>
  <si>
    <t xml:space="preserve">LINCY SUCELY RODRÍGUEZ GARCIA </t>
  </si>
  <si>
    <t>LUIS ALFREDO GARCIA SEQUEN</t>
  </si>
  <si>
    <t>LUIS FELIPE FUENTES GODÍNEZ</t>
  </si>
  <si>
    <t>JEFE DE MONITOREO</t>
  </si>
  <si>
    <t>LUIS GABRIEL BATREZ VENTURA</t>
  </si>
  <si>
    <t xml:space="preserve">MARCO ELEAZAR RUBIO TRUJILLO </t>
  </si>
  <si>
    <t>JEFE DE DISEÑO GRÁFICO</t>
  </si>
  <si>
    <t xml:space="preserve">MARÍA DEL CARMEN BLANCO ESTRADA </t>
  </si>
  <si>
    <t xml:space="preserve">MARIANA ISABEL LÓPEZ ESCOBEDO </t>
  </si>
  <si>
    <t xml:space="preserve">TÉCNICO REPORTERO REDACTOR </t>
  </si>
  <si>
    <t xml:space="preserve">MARGARITA DEL PILAR ASENCIO FONSECA </t>
  </si>
  <si>
    <t>ENCARGADA DE VIÁTICOS, GASTOS CONEXOS Y RECONOCIMIENTO DE GASTOS POR SERVICIOS PRESTADOS</t>
  </si>
  <si>
    <t>MILDRED ANALY MORALES FLORES</t>
  </si>
  <si>
    <t>NATALI VALERIA JULAJUJ ZELADA</t>
  </si>
  <si>
    <t>NATALY YOHANA OVALLE MENDOZA</t>
  </si>
  <si>
    <t xml:space="preserve">ASISTENTE </t>
  </si>
  <si>
    <t>NELSON GIOVANNI IBOY ROCHE</t>
  </si>
  <si>
    <t>NOÉ MOISÉS MEDINA FRANCO</t>
  </si>
  <si>
    <t xml:space="preserve">NOELIA LISSETH MATTA AGUILAR </t>
  </si>
  <si>
    <t xml:space="preserve">PABLO ANDRÉS ALVARADO CASTILLO </t>
  </si>
  <si>
    <t>PABLO PALOMO REYNA</t>
  </si>
  <si>
    <t>PERIODISTA</t>
  </si>
  <si>
    <t>ROLANDO JOSÉ ROSALES ARRIOLA</t>
  </si>
  <si>
    <t>SUPERVISOR DE INFORMÁTICA</t>
  </si>
  <si>
    <t>SAMUEL ANTONIO NUÑEZ RODRÍGUEZ</t>
  </si>
  <si>
    <t>SAMUEL BENJAMÍN RAMÍREZ MORALES</t>
  </si>
  <si>
    <t>STEFFANY JOHANA ROSALES GÁMEZ</t>
  </si>
  <si>
    <t xml:space="preserve">SINDY ANALÍ CAMEY DE LEÓN DE GÓMEZ </t>
  </si>
  <si>
    <t>SURAMI TERESITA NAAYDHILI MORALES CASTILLO</t>
  </si>
  <si>
    <t xml:space="preserve">VALERIE JAZMÍN DIVAS NAVICHOQUE </t>
  </si>
  <si>
    <t xml:space="preserve">ENCARGADA DE INVENTARIOS </t>
  </si>
  <si>
    <t xml:space="preserve">ZOILA YOLANDA CAMPOS ROSSI </t>
  </si>
  <si>
    <t>ENCARGADA DE ADMISIÓN DE PERSONAL</t>
  </si>
  <si>
    <t>NORA ELIZABETH CHUY GÓMEZ DE CHIPIX</t>
  </si>
  <si>
    <t>ANALISTA DE NÓMINAS</t>
  </si>
  <si>
    <t xml:space="preserve">ZONIA MARGOT FERNANDEZ AQUINO </t>
  </si>
  <si>
    <t>KARLA MARIELA BARRIOS MARROQUIN</t>
  </si>
  <si>
    <t xml:space="preserve">ELIDA JOSEFA PEREZ RIVERA </t>
  </si>
  <si>
    <t xml:space="preserve">LEYDY JOSIVEL HERRERA MONTERROSO </t>
  </si>
  <si>
    <t>Nómina de personal bajo renglón 022 "Personal por contrato"</t>
  </si>
  <si>
    <t>MONICA ALEJANDRA CASTELLANOS MEJIA DE FUENTES</t>
  </si>
  <si>
    <t>DIRECTORA DE MONITOREO Y ANÁLISIS DE MEDIOS DE COMUNICACIÓN</t>
  </si>
  <si>
    <t xml:space="preserve">ENCARGADO DE NÓMINAS Y PLANILLAS </t>
  </si>
  <si>
    <t>Q.8,750.00</t>
  </si>
  <si>
    <t>OSCAR LEONEL ALVEÑO GÁTICA</t>
  </si>
  <si>
    <t>JEFE DE LOGÍSTICA</t>
  </si>
  <si>
    <t xml:space="preserve">WENDY  ELUZAHI  PERALTA PINEDA </t>
  </si>
  <si>
    <t>JEFE DE MEDIOS</t>
  </si>
  <si>
    <t xml:space="preserve">JULIO ALEXIS LEÓN RODRÍGUEZ </t>
  </si>
  <si>
    <t>JEFE DE TELEVISIÓN</t>
  </si>
  <si>
    <t xml:space="preserve">FRANCISCO ANTONIO SOTO PEREIRA </t>
  </si>
  <si>
    <t xml:space="preserve">JEFE DE EDICIÓN </t>
  </si>
  <si>
    <t>ABDÍAS NOÉ PEREZ CORZO</t>
  </si>
  <si>
    <t>JEFE DE FOTOGRAFÍA</t>
  </si>
  <si>
    <t xml:space="preserve">JEFE DE AUDITORIA INTERNA </t>
  </si>
  <si>
    <t xml:space="preserve">ANA LUCÍA PONCIANO ESTRADA </t>
  </si>
  <si>
    <t xml:space="preserve">SUCELY BEATRIZ RODRIGUEZ GOMEZ </t>
  </si>
  <si>
    <t xml:space="preserve">ASISTENTE DE ADQUISICIONES </t>
  </si>
  <si>
    <t>DIRECTOR DE PRODUCCIÓN Y LOGÍSTICA</t>
  </si>
  <si>
    <t>Planilla de personal bajo renglón 031 "Jornales"</t>
  </si>
  <si>
    <t>Salario Diario</t>
  </si>
  <si>
    <t>Bono monetario por ajuste al salario mínimo vigente</t>
  </si>
  <si>
    <t xml:space="preserve">BRANDON EDUARDO ESCOBAR GONZÁLEZ </t>
  </si>
  <si>
    <t xml:space="preserve">ENRIQUE CAÑO MORALES           </t>
  </si>
  <si>
    <t>WALTER AMILCAR AMEZQUITA BENITEZ</t>
  </si>
  <si>
    <t>JORGE ERNESTO AROCH RODRIGUEZ</t>
  </si>
  <si>
    <t>KARINA JUDITH GARCIA RUANO</t>
  </si>
  <si>
    <t>SECRETARIA DE COMUNICACIÓN SOCIAL DE LA PRESIDENCIA DE LA REPÚBLICA</t>
  </si>
  <si>
    <t>CECILIA FERNANDA MORALES LEMUS</t>
  </si>
  <si>
    <t>SUBSECRETARIA DE COMUNICACIÓN SOCIAL DE LA PRESIDENCIA DE LA REPÚBLICA</t>
  </si>
  <si>
    <t>Bono Ajuste al Salario Mínimo</t>
  </si>
  <si>
    <t>CARLOS ALBERTO OJEDA MONTERROSO</t>
  </si>
  <si>
    <t>JEFE DE UNIDAD DE ADQUISICIONES</t>
  </si>
  <si>
    <t>ASTRID ALEJANDRA ALONSO VILLEDA</t>
  </si>
  <si>
    <t>ASESORA JURÍDICA</t>
  </si>
  <si>
    <t>INGRID ESTELA RIVERA ROBLES DE HERRERA</t>
  </si>
  <si>
    <t>KEVIN MONTES CARDONA</t>
  </si>
  <si>
    <t>RIGOBERTO HERNANDEZ HERRERA</t>
  </si>
  <si>
    <t>EUGENIA ELIZABETH SILVA RODRÍGUEZ</t>
  </si>
  <si>
    <t>PROCURADOR</t>
  </si>
  <si>
    <t>ASISTENTE DE RECURSOS HUMANOS</t>
  </si>
  <si>
    <t>SHIRLEY ARACELY AJTUN ARGUETA</t>
  </si>
  <si>
    <t xml:space="preserve">CARLOS ENRIQUE MONGE JUÁREZ </t>
  </si>
  <si>
    <t>NELSON MISRAIM GARCIA CHUN</t>
  </si>
  <si>
    <t>CARLOS HUMBERTO HERNANDEZ BALAN</t>
  </si>
  <si>
    <t>OSBERTO ROLANDO MONZON GARCIA</t>
  </si>
  <si>
    <t>MARIA ALEJANDRA GUZMAN HERNANDEZ</t>
  </si>
  <si>
    <t>SOFIA MARIELOS ANALI ARREAGA AYAPAN</t>
  </si>
  <si>
    <t>ANGELA ISABEL CASTILLO RODRIGUEZ</t>
  </si>
  <si>
    <t>AUXILIAR DE INVENTARIOS</t>
  </si>
  <si>
    <t xml:space="preserve">REPORTERO    </t>
  </si>
  <si>
    <t>OSCAR ADELSO HERNANDEZ VALLADARES</t>
  </si>
  <si>
    <t>OSCAR MANUEL CONTRERAS PEREZ</t>
  </si>
  <si>
    <t>JOSE PABLO COY LORENZO</t>
  </si>
  <si>
    <t>HUGO RENE CARDONA CORDERO</t>
  </si>
  <si>
    <t>JULIO RAMIRO SOSA MARROQUIN</t>
  </si>
  <si>
    <t>DIRECTOR DE INFORMACIÓN Y PRENSA</t>
  </si>
  <si>
    <t>OSCAR AMILCAR VELAS HERNANDEZ</t>
  </si>
  <si>
    <t>JEFE DE PLANIFICACIÓN</t>
  </si>
  <si>
    <t>Pago de Bonificación Incentivo 66-2000, derivado de suspensión registrada ante el IGSS.</t>
  </si>
  <si>
    <t>Actualización: 31 de mayo de 2026</t>
  </si>
  <si>
    <t>ASTRID ELIZABETH RODRÍGUEZ MURALLES</t>
  </si>
  <si>
    <t>ENCARGADA DE DESARROLLO DE PERSONAL</t>
  </si>
  <si>
    <t>LUIS EDUARDO CHINCHILLA</t>
  </si>
  <si>
    <t>ENCARGADO DE ASUNTOS DE PROBIDAD</t>
  </si>
  <si>
    <t>ANA MARTI SUJEY MERIDA LOPEZ DE CIFUENTES</t>
  </si>
  <si>
    <t>Pago correspondiente del 5 de mayo al 31 de mayo de 2026</t>
  </si>
  <si>
    <t>DIRECTOR GENERAL</t>
  </si>
  <si>
    <t>BRYAN JOSHUA MIGUEL LOL OVALLE</t>
  </si>
  <si>
    <t>Pago correspondiente del 16 de abril al 31 de mayo de 2026.</t>
  </si>
  <si>
    <t>JENNIFER PAOLA AGUILAR REYES</t>
  </si>
  <si>
    <t>DIRECTOR DE RELACIONES INTERINSTITUCIONALES</t>
  </si>
  <si>
    <t>Pago correspondiente del 4 de mayo al 31 de mayo de 2026</t>
  </si>
  <si>
    <t>SUBDIRECTOR DE PRODUCCIÓN Y LOGÍSTICA</t>
  </si>
  <si>
    <t>Pago correspondiente del 27 de abril al 31 de mayo de 2026.</t>
  </si>
  <si>
    <t>GABRIELA MARIA MORALES ARCHILA</t>
  </si>
  <si>
    <t>DIRECTOR DE COMUNICACIÓN DEPARTAMENTAL</t>
  </si>
  <si>
    <t>Pago correspondiente del 22 de abril al 31 de mayo de 2026</t>
  </si>
  <si>
    <t>HEDU JHOSIMAR DE LEON GONZALEZ</t>
  </si>
  <si>
    <t>Pago correspondiente del 4 de mayo al 31 de mayo de 2026.</t>
  </si>
  <si>
    <t>ROCKSANDA KARIM VIRGINIA ESCOBAR MENDIZABAL DE GARCIA</t>
  </si>
  <si>
    <t>ENCARGADA DE INFORMACIÓN PÚBLICA</t>
  </si>
  <si>
    <t>CINDY ESTEFANIA BOCEL TOL</t>
  </si>
  <si>
    <t>ENCARGADA DE UNIDAD DE GÉNERO</t>
  </si>
  <si>
    <t>KATHERIN MELISSA ESPAÑA HERRERA</t>
  </si>
  <si>
    <t>JOSE PABLO HERNANDEZ ORTIZ</t>
  </si>
  <si>
    <t>ALISON SOFIA CALLEJAS CANO</t>
  </si>
  <si>
    <t>Pago correspondiente del 20 de abril al 31 de mayo de 2026.</t>
  </si>
  <si>
    <t>SUBJEFE DE LA UNIDAD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</si>
</sst>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&quot;XDR&quot;* #,##0.00_-;\-&quot;XDR&quot;* #,##0.00_-;_-&quot;XDR&quot;* &quot;-&quot;??_-;_-@_-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b/>
      <sz val="14"/>
      <color theme="1"/>
      <name val="Altivo Light"/>
      <family val="2"/>
    </font>
    <font>
      <i/>
      <sz val="11"/>
      <color theme="1"/>
      <name val="Altivo Light"/>
      <family val="2"/>
    </font>
    <font>
      <sz val="11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165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8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4" borderId="0" xfId="0" applyFont="1" applyFill="1"/>
    <xf numFmtId="1" fontId="2" fillId="2" borderId="3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165" fontId="2" fillId="0" borderId="1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54428</xdr:colOff>
      <xdr:row>0</xdr:row>
      <xdr:rowOff>27215</xdr:rowOff>
    </xdr:from>
    <xdr:ext cx="2848429" cy="950097"/>
    <xdr:pic>
      <xdr:nvPicPr>
        <xdr:cNvPr id="2" name="Imagen 1">
          <a:extLst>
            <a:ext uri="{FF2B5EF4-FFF2-40B4-BE49-F238E27FC236}">
              <a16:creationId xmlns:a16="http://schemas.microsoft.com/office/drawing/2014/main" id="{4DF83ACA-74CE-4EED-BBE4-7933363F2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27215"/>
          <a:ext cx="2848429" cy="95009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40821</xdr:colOff>
      <xdr:row>0</xdr:row>
      <xdr:rowOff>0</xdr:rowOff>
    </xdr:from>
    <xdr:ext cx="2530929" cy="809094"/>
    <xdr:pic>
      <xdr:nvPicPr>
        <xdr:cNvPr id="2" name="Imagen 1">
          <a:extLst>
            <a:ext uri="{FF2B5EF4-FFF2-40B4-BE49-F238E27FC236}">
              <a16:creationId xmlns:a16="http://schemas.microsoft.com/office/drawing/2014/main" id="{776FD0E8-CDE4-45E6-8633-2F05779B4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0"/>
          <a:ext cx="2530929" cy="8090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27214</xdr:rowOff>
    </xdr:from>
    <xdr:ext cx="2845028" cy="929876"/>
    <xdr:pic>
      <xdr:nvPicPr>
        <xdr:cNvPr id="2" name="Imagen 1">
          <a:extLst>
            <a:ext uri="{FF2B5EF4-FFF2-40B4-BE49-F238E27FC236}">
              <a16:creationId xmlns:a16="http://schemas.microsoft.com/office/drawing/2014/main" id="{3708FCEB-7E85-474C-9909-15143467D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14"/>
          <a:ext cx="2845028" cy="92987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22413</xdr:rowOff>
    </xdr:from>
    <xdr:to>
      <xdr:col>1</xdr:col>
      <xdr:colOff>2483170</xdr:colOff>
      <xdr:row>4</xdr:row>
      <xdr:rowOff>20633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95DDE2-214F-42B4-B0CD-69FE48B2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22413"/>
          <a:ext cx="2855766" cy="931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6480-3299-4606-B214-3405CB26AE8F}">
  <sheetPr>
    <tabColor theme="3"/>
    <pageSetUpPr fitToPage="1"/>
  </sheetPr>
  <dimension ref="A1:O30"/>
  <sheetViews>
    <sheetView showGridLines="0" zoomScale="70" zoomScaleNormal="70" workbookViewId="0">
      <selection activeCell="D27" sqref="D27"/>
    </sheetView>
  </sheetViews>
  <sheetFormatPr baseColWidth="10" defaultRowHeight="15.75" x14ac:dyDescent="0.3"/>
  <cols>
    <col min="1" max="1" width="6.140625" style="3" customWidth="1"/>
    <col min="2" max="2" width="48.7109375" style="1" customWidth="1"/>
    <col min="3" max="3" width="91.5703125" style="2" bestFit="1" customWidth="1"/>
    <col min="4" max="8" width="18.85546875" style="1" customWidth="1"/>
    <col min="9" max="9" width="17.7109375" style="1" customWidth="1"/>
    <col min="10" max="10" width="20.140625" style="1" customWidth="1"/>
    <col min="11" max="11" width="18.85546875" style="1" customWidth="1"/>
    <col min="12" max="12" width="24" style="1" customWidth="1"/>
    <col min="13" max="13" width="18.85546875" style="1" customWidth="1"/>
    <col min="14" max="14" width="70.5703125" style="1" customWidth="1"/>
    <col min="15" max="16384" width="11.42578125" style="1"/>
  </cols>
  <sheetData>
    <row r="1" spans="1:15" ht="14.25" customHeight="1" x14ac:dyDescent="0.3"/>
    <row r="2" spans="1:15" ht="14.25" customHeight="1" x14ac:dyDescent="0.3"/>
    <row r="3" spans="1:15" ht="14.25" customHeight="1" x14ac:dyDescent="0.3"/>
    <row r="4" spans="1:15" ht="14.25" customHeight="1" x14ac:dyDescent="0.3"/>
    <row r="5" spans="1:15" ht="14.25" customHeight="1" x14ac:dyDescent="0.3"/>
    <row r="6" spans="1:15" ht="14.25" customHeight="1" x14ac:dyDescent="0.3">
      <c r="A6" s="12"/>
      <c r="B6" s="4"/>
      <c r="C6" s="8"/>
    </row>
    <row r="7" spans="1:15" x14ac:dyDescent="0.3">
      <c r="A7" s="11" t="s">
        <v>42</v>
      </c>
      <c r="B7" s="4"/>
      <c r="C7" s="10"/>
    </row>
    <row r="8" spans="1:15" x14ac:dyDescent="0.3">
      <c r="A8" s="11" t="s">
        <v>219</v>
      </c>
      <c r="B8" s="4"/>
      <c r="C8" s="10"/>
    </row>
    <row r="9" spans="1:15" x14ac:dyDescent="0.3">
      <c r="A9" s="11" t="s">
        <v>41</v>
      </c>
      <c r="B9" s="4"/>
      <c r="C9" s="10"/>
    </row>
    <row r="10" spans="1:15" ht="25.5" customHeight="1" x14ac:dyDescent="0.3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5" ht="46.5" customHeight="1" x14ac:dyDescent="0.3">
      <c r="A11" s="9" t="s">
        <v>39</v>
      </c>
      <c r="B11" s="9" t="s">
        <v>38</v>
      </c>
      <c r="C11" s="9" t="s">
        <v>37</v>
      </c>
      <c r="D11" s="9" t="s">
        <v>36</v>
      </c>
      <c r="E11" s="9" t="s">
        <v>35</v>
      </c>
      <c r="F11" s="9" t="s">
        <v>34</v>
      </c>
      <c r="G11" s="9" t="s">
        <v>33</v>
      </c>
      <c r="H11" s="9" t="s">
        <v>32</v>
      </c>
      <c r="I11" s="9" t="s">
        <v>31</v>
      </c>
      <c r="J11" s="9" t="s">
        <v>30</v>
      </c>
      <c r="K11" s="9" t="s">
        <v>29</v>
      </c>
      <c r="L11" s="9" t="s">
        <v>28</v>
      </c>
      <c r="M11" s="9" t="s">
        <v>27</v>
      </c>
      <c r="N11" s="9" t="s">
        <v>26</v>
      </c>
    </row>
    <row r="12" spans="1:15" ht="25.5" customHeight="1" x14ac:dyDescent="0.3">
      <c r="A12" s="7">
        <v>1</v>
      </c>
      <c r="B12" s="7" t="s">
        <v>185</v>
      </c>
      <c r="C12" s="7" t="s">
        <v>186</v>
      </c>
      <c r="D12" s="5">
        <v>17500</v>
      </c>
      <c r="E12" s="5">
        <v>6000</v>
      </c>
      <c r="F12" s="5">
        <v>0</v>
      </c>
      <c r="G12" s="5">
        <v>375</v>
      </c>
      <c r="H12" s="5">
        <v>9000</v>
      </c>
      <c r="I12" s="5">
        <v>6500</v>
      </c>
      <c r="J12" s="5">
        <v>250</v>
      </c>
      <c r="K12" s="5">
        <v>12000</v>
      </c>
      <c r="L12" s="5">
        <v>0</v>
      </c>
      <c r="M12" s="32">
        <f>(D12+E12+F12+G12+H12+I12+J12+K12)</f>
        <v>51625</v>
      </c>
      <c r="N12" s="32" t="s">
        <v>1</v>
      </c>
      <c r="O12" s="4"/>
    </row>
    <row r="13" spans="1:15" ht="25.5" customHeight="1" x14ac:dyDescent="0.3">
      <c r="A13" s="7">
        <v>2</v>
      </c>
      <c r="B13" s="7" t="s">
        <v>187</v>
      </c>
      <c r="C13" s="7" t="s">
        <v>188</v>
      </c>
      <c r="D13" s="5">
        <v>12773</v>
      </c>
      <c r="E13" s="5">
        <v>5000</v>
      </c>
      <c r="F13" s="5">
        <v>0</v>
      </c>
      <c r="G13" s="5">
        <v>375</v>
      </c>
      <c r="H13" s="5">
        <v>0</v>
      </c>
      <c r="I13" s="5">
        <v>5000</v>
      </c>
      <c r="J13" s="5">
        <v>250</v>
      </c>
      <c r="K13" s="5">
        <v>12000</v>
      </c>
      <c r="L13" s="5">
        <v>0</v>
      </c>
      <c r="M13" s="32">
        <f>(D13+E13+F13+G13+H13+I13+J13+K13)</f>
        <v>35398</v>
      </c>
      <c r="N13" s="32" t="s">
        <v>1</v>
      </c>
      <c r="O13" s="4"/>
    </row>
    <row r="14" spans="1:15" ht="25.5" customHeight="1" x14ac:dyDescent="0.3">
      <c r="A14" s="7">
        <v>3</v>
      </c>
      <c r="B14" s="7" t="s">
        <v>25</v>
      </c>
      <c r="C14" s="6" t="s">
        <v>24</v>
      </c>
      <c r="D14" s="5">
        <v>3559</v>
      </c>
      <c r="E14" s="5">
        <v>2100</v>
      </c>
      <c r="F14" s="5">
        <v>0</v>
      </c>
      <c r="G14" s="5">
        <v>0</v>
      </c>
      <c r="H14" s="5">
        <v>0</v>
      </c>
      <c r="I14" s="5">
        <v>1100</v>
      </c>
      <c r="J14" s="5">
        <v>250</v>
      </c>
      <c r="K14" s="5">
        <v>0</v>
      </c>
      <c r="L14" s="5">
        <v>0</v>
      </c>
      <c r="M14" s="32">
        <f t="shared" ref="M14:M28" si="0">SUM(D14:L14)</f>
        <v>7009</v>
      </c>
      <c r="N14" s="32" t="s">
        <v>1</v>
      </c>
      <c r="O14" s="4"/>
    </row>
    <row r="15" spans="1:15" ht="25.5" customHeight="1" x14ac:dyDescent="0.3">
      <c r="A15" s="7">
        <v>4</v>
      </c>
      <c r="B15" s="7" t="s">
        <v>23</v>
      </c>
      <c r="C15" s="7" t="s">
        <v>22</v>
      </c>
      <c r="D15" s="5">
        <v>2441</v>
      </c>
      <c r="E15" s="5">
        <v>1700</v>
      </c>
      <c r="F15" s="5">
        <v>50</v>
      </c>
      <c r="G15" s="5">
        <v>0</v>
      </c>
      <c r="H15" s="5">
        <v>0</v>
      </c>
      <c r="I15" s="5">
        <v>1000</v>
      </c>
      <c r="J15" s="5">
        <v>250</v>
      </c>
      <c r="K15" s="5">
        <v>0</v>
      </c>
      <c r="L15" s="5">
        <v>0</v>
      </c>
      <c r="M15" s="32">
        <f t="shared" si="0"/>
        <v>5441</v>
      </c>
      <c r="N15" s="32" t="s">
        <v>1</v>
      </c>
      <c r="O15" s="4"/>
    </row>
    <row r="16" spans="1:15" ht="25.5" customHeight="1" x14ac:dyDescent="0.3">
      <c r="A16" s="7">
        <v>5</v>
      </c>
      <c r="B16" s="7" t="s">
        <v>21</v>
      </c>
      <c r="C16" s="7" t="s">
        <v>20</v>
      </c>
      <c r="D16" s="5">
        <v>3559</v>
      </c>
      <c r="E16" s="5">
        <v>1500</v>
      </c>
      <c r="F16" s="5">
        <v>0</v>
      </c>
      <c r="G16" s="5">
        <v>0</v>
      </c>
      <c r="H16" s="5">
        <v>0</v>
      </c>
      <c r="I16" s="5">
        <v>1100</v>
      </c>
      <c r="J16" s="5">
        <v>250</v>
      </c>
      <c r="K16" s="5">
        <v>0</v>
      </c>
      <c r="L16" s="5">
        <v>0</v>
      </c>
      <c r="M16" s="32">
        <f t="shared" si="0"/>
        <v>6409</v>
      </c>
      <c r="N16" s="32" t="s">
        <v>1</v>
      </c>
      <c r="O16" s="4"/>
    </row>
    <row r="17" spans="1:15" ht="25.5" customHeight="1" x14ac:dyDescent="0.3">
      <c r="A17" s="7">
        <v>6</v>
      </c>
      <c r="B17" s="7" t="s">
        <v>19</v>
      </c>
      <c r="C17" s="8" t="s">
        <v>18</v>
      </c>
      <c r="D17" s="5">
        <v>10949</v>
      </c>
      <c r="E17" s="5">
        <v>2500</v>
      </c>
      <c r="F17" s="5">
        <v>0</v>
      </c>
      <c r="G17" s="5">
        <v>375</v>
      </c>
      <c r="H17" s="5">
        <v>0</v>
      </c>
      <c r="I17" s="5">
        <v>3613</v>
      </c>
      <c r="J17" s="5">
        <v>250</v>
      </c>
      <c r="K17" s="5">
        <v>0</v>
      </c>
      <c r="L17" s="5">
        <v>0</v>
      </c>
      <c r="M17" s="32">
        <f t="shared" si="0"/>
        <v>17687</v>
      </c>
      <c r="N17" s="32" t="s">
        <v>1</v>
      </c>
      <c r="O17" s="4"/>
    </row>
    <row r="18" spans="1:15" ht="25.5" customHeight="1" x14ac:dyDescent="0.3">
      <c r="A18" s="7">
        <v>7</v>
      </c>
      <c r="B18" s="7" t="s">
        <v>17</v>
      </c>
      <c r="C18" s="7" t="s">
        <v>16</v>
      </c>
      <c r="D18" s="5">
        <v>2441</v>
      </c>
      <c r="E18" s="5">
        <v>2000</v>
      </c>
      <c r="F18" s="5">
        <v>0</v>
      </c>
      <c r="G18" s="5">
        <v>0</v>
      </c>
      <c r="H18" s="5">
        <v>0</v>
      </c>
      <c r="I18" s="5">
        <v>1000</v>
      </c>
      <c r="J18" s="5">
        <v>250</v>
      </c>
      <c r="K18" s="5">
        <v>0</v>
      </c>
      <c r="L18" s="5">
        <v>0</v>
      </c>
      <c r="M18" s="32">
        <f t="shared" si="0"/>
        <v>5691</v>
      </c>
      <c r="N18" s="32" t="s">
        <v>1</v>
      </c>
      <c r="O18" s="4"/>
    </row>
    <row r="19" spans="1:15" ht="25.5" customHeight="1" x14ac:dyDescent="0.3">
      <c r="A19" s="7">
        <v>8</v>
      </c>
      <c r="B19" s="7" t="s">
        <v>15</v>
      </c>
      <c r="C19" s="7" t="s">
        <v>14</v>
      </c>
      <c r="D19" s="5">
        <v>1105</v>
      </c>
      <c r="E19" s="5">
        <v>1395</v>
      </c>
      <c r="F19" s="5">
        <v>50</v>
      </c>
      <c r="G19" s="5">
        <v>0</v>
      </c>
      <c r="H19" s="5">
        <v>0</v>
      </c>
      <c r="I19" s="5">
        <v>500</v>
      </c>
      <c r="J19" s="5">
        <v>250</v>
      </c>
      <c r="K19" s="5">
        <v>0</v>
      </c>
      <c r="L19" s="5">
        <v>723.05</v>
      </c>
      <c r="M19" s="32">
        <f t="shared" si="0"/>
        <v>4023.05</v>
      </c>
      <c r="N19" s="32" t="s">
        <v>1</v>
      </c>
      <c r="O19" s="4"/>
    </row>
    <row r="20" spans="1:15" ht="25.5" customHeight="1" x14ac:dyDescent="0.3">
      <c r="A20" s="7">
        <v>9</v>
      </c>
      <c r="B20" s="7" t="s">
        <v>13</v>
      </c>
      <c r="C20" s="6" t="s">
        <v>12</v>
      </c>
      <c r="D20" s="5">
        <v>2281</v>
      </c>
      <c r="E20" s="5">
        <v>0</v>
      </c>
      <c r="F20" s="5">
        <v>0</v>
      </c>
      <c r="G20" s="5">
        <v>0</v>
      </c>
      <c r="H20" s="5">
        <v>0</v>
      </c>
      <c r="I20" s="5">
        <v>1000</v>
      </c>
      <c r="J20" s="5">
        <v>250</v>
      </c>
      <c r="K20" s="5">
        <v>0</v>
      </c>
      <c r="L20" s="5">
        <v>569</v>
      </c>
      <c r="M20" s="32">
        <f t="shared" si="0"/>
        <v>4100</v>
      </c>
      <c r="N20" s="32" t="s">
        <v>1</v>
      </c>
      <c r="O20" s="4"/>
    </row>
    <row r="21" spans="1:15" ht="25.5" customHeight="1" x14ac:dyDescent="0.3">
      <c r="A21" s="7">
        <v>10</v>
      </c>
      <c r="B21" s="7" t="s">
        <v>11</v>
      </c>
      <c r="C21" s="7" t="s">
        <v>10</v>
      </c>
      <c r="D21" s="5">
        <v>8996</v>
      </c>
      <c r="E21" s="5">
        <v>3400</v>
      </c>
      <c r="F21" s="5">
        <v>0</v>
      </c>
      <c r="G21" s="5">
        <v>0</v>
      </c>
      <c r="H21" s="5">
        <v>0</v>
      </c>
      <c r="I21" s="5">
        <v>3400</v>
      </c>
      <c r="J21" s="5">
        <v>250</v>
      </c>
      <c r="K21" s="5">
        <v>0</v>
      </c>
      <c r="L21" s="5">
        <v>0</v>
      </c>
      <c r="M21" s="32">
        <f t="shared" si="0"/>
        <v>16046</v>
      </c>
      <c r="N21" s="32" t="s">
        <v>1</v>
      </c>
      <c r="O21" s="4"/>
    </row>
    <row r="22" spans="1:15" ht="25.5" customHeight="1" x14ac:dyDescent="0.3">
      <c r="A22" s="7">
        <v>11</v>
      </c>
      <c r="B22" s="7" t="s">
        <v>9</v>
      </c>
      <c r="C22" s="7" t="s">
        <v>7</v>
      </c>
      <c r="D22" s="5">
        <v>2441</v>
      </c>
      <c r="E22" s="5">
        <v>2000</v>
      </c>
      <c r="F22" s="5">
        <v>75</v>
      </c>
      <c r="G22" s="5">
        <v>0</v>
      </c>
      <c r="H22" s="5">
        <v>0</v>
      </c>
      <c r="I22" s="5">
        <v>1000</v>
      </c>
      <c r="J22" s="5">
        <v>250</v>
      </c>
      <c r="K22" s="5">
        <v>0</v>
      </c>
      <c r="L22" s="5">
        <v>0</v>
      </c>
      <c r="M22" s="32">
        <f t="shared" si="0"/>
        <v>5766</v>
      </c>
      <c r="N22" s="32" t="s">
        <v>1</v>
      </c>
      <c r="O22" s="4"/>
    </row>
    <row r="23" spans="1:15" ht="25.5" customHeight="1" x14ac:dyDescent="0.3">
      <c r="A23" s="7">
        <v>12</v>
      </c>
      <c r="B23" s="7" t="s">
        <v>8</v>
      </c>
      <c r="C23" s="7" t="s">
        <v>7</v>
      </c>
      <c r="D23" s="5">
        <v>2441</v>
      </c>
      <c r="E23" s="5">
        <v>2000</v>
      </c>
      <c r="F23" s="5">
        <v>75</v>
      </c>
      <c r="G23" s="5">
        <v>0</v>
      </c>
      <c r="H23" s="5">
        <v>0</v>
      </c>
      <c r="I23" s="5">
        <v>1000</v>
      </c>
      <c r="J23" s="5">
        <v>250</v>
      </c>
      <c r="K23" s="5">
        <v>0</v>
      </c>
      <c r="L23" s="5">
        <v>0</v>
      </c>
      <c r="M23" s="32">
        <f t="shared" si="0"/>
        <v>5766</v>
      </c>
      <c r="N23" s="32" t="s">
        <v>1</v>
      </c>
      <c r="O23" s="4"/>
    </row>
    <row r="24" spans="1:15" ht="25.5" customHeight="1" x14ac:dyDescent="0.3">
      <c r="A24" s="7">
        <v>13</v>
      </c>
      <c r="B24" s="7" t="s">
        <v>6</v>
      </c>
      <c r="C24" s="6" t="s">
        <v>5</v>
      </c>
      <c r="D24" s="5">
        <v>2281</v>
      </c>
      <c r="E24" s="5">
        <v>1189</v>
      </c>
      <c r="F24" s="5">
        <v>50</v>
      </c>
      <c r="G24" s="5">
        <v>375</v>
      </c>
      <c r="H24" s="5">
        <v>0</v>
      </c>
      <c r="I24" s="5">
        <v>1030</v>
      </c>
      <c r="J24" s="5">
        <v>250</v>
      </c>
      <c r="K24" s="5">
        <v>0</v>
      </c>
      <c r="L24" s="5">
        <v>0</v>
      </c>
      <c r="M24" s="32">
        <f t="shared" si="0"/>
        <v>5175</v>
      </c>
      <c r="N24" s="32" t="s">
        <v>1</v>
      </c>
      <c r="O24" s="4"/>
    </row>
    <row r="25" spans="1:15" ht="25.5" customHeight="1" x14ac:dyDescent="0.3">
      <c r="A25" s="7">
        <v>14</v>
      </c>
      <c r="B25" s="7" t="s">
        <v>4</v>
      </c>
      <c r="C25" s="7" t="s">
        <v>3</v>
      </c>
      <c r="D25" s="5">
        <v>4449</v>
      </c>
      <c r="E25" s="5">
        <v>0</v>
      </c>
      <c r="F25" s="5">
        <v>0</v>
      </c>
      <c r="G25" s="5">
        <v>375</v>
      </c>
      <c r="H25" s="5">
        <v>0</v>
      </c>
      <c r="I25" s="5">
        <v>1800</v>
      </c>
      <c r="J25" s="5">
        <v>250</v>
      </c>
      <c r="K25" s="5">
        <v>0</v>
      </c>
      <c r="L25" s="5">
        <v>0</v>
      </c>
      <c r="M25" s="32">
        <f t="shared" si="0"/>
        <v>6874</v>
      </c>
      <c r="N25" s="32" t="s">
        <v>1</v>
      </c>
      <c r="O25" s="4"/>
    </row>
    <row r="26" spans="1:15" ht="25.5" customHeight="1" x14ac:dyDescent="0.3">
      <c r="A26" s="7">
        <v>15</v>
      </c>
      <c r="B26" s="7" t="s">
        <v>194</v>
      </c>
      <c r="C26" s="6" t="s">
        <v>2</v>
      </c>
      <c r="D26" s="5">
        <v>8996</v>
      </c>
      <c r="E26" s="5">
        <v>4500</v>
      </c>
      <c r="F26" s="5">
        <v>0</v>
      </c>
      <c r="G26" s="5">
        <v>375</v>
      </c>
      <c r="H26" s="5">
        <v>0</v>
      </c>
      <c r="I26" s="5">
        <v>3400</v>
      </c>
      <c r="J26" s="5">
        <v>250</v>
      </c>
      <c r="K26" s="5">
        <v>0</v>
      </c>
      <c r="L26" s="5">
        <v>0</v>
      </c>
      <c r="M26" s="32">
        <f t="shared" si="0"/>
        <v>17521</v>
      </c>
      <c r="N26" s="32" t="s">
        <v>1</v>
      </c>
      <c r="O26" s="4"/>
    </row>
    <row r="27" spans="1:15" ht="25.5" customHeight="1" x14ac:dyDescent="0.3">
      <c r="A27" s="7">
        <v>16</v>
      </c>
      <c r="B27" s="7" t="s">
        <v>220</v>
      </c>
      <c r="C27" s="6" t="s">
        <v>221</v>
      </c>
      <c r="D27" s="5">
        <v>5287.5</v>
      </c>
      <c r="E27" s="5">
        <v>1800</v>
      </c>
      <c r="F27" s="5">
        <v>0</v>
      </c>
      <c r="G27" s="5">
        <v>375</v>
      </c>
      <c r="H27" s="5">
        <v>0</v>
      </c>
      <c r="I27" s="5">
        <v>0</v>
      </c>
      <c r="J27" s="5">
        <v>250</v>
      </c>
      <c r="K27" s="5">
        <v>0</v>
      </c>
      <c r="L27" s="5">
        <v>0</v>
      </c>
      <c r="M27" s="32">
        <f t="shared" si="0"/>
        <v>7712.5</v>
      </c>
      <c r="N27" s="32" t="s">
        <v>228</v>
      </c>
      <c r="O27" s="4"/>
    </row>
    <row r="28" spans="1:15" ht="25.5" customHeight="1" x14ac:dyDescent="0.3">
      <c r="A28" s="7">
        <v>17</v>
      </c>
      <c r="B28" s="7" t="s">
        <v>222</v>
      </c>
      <c r="C28" s="6" t="s">
        <v>223</v>
      </c>
      <c r="D28" s="5">
        <f>4449+593.2</f>
        <v>5042.2</v>
      </c>
      <c r="E28" s="5">
        <f>240+1800</f>
        <v>2040</v>
      </c>
      <c r="F28" s="5">
        <v>0</v>
      </c>
      <c r="G28" s="5">
        <v>0</v>
      </c>
      <c r="H28" s="5">
        <v>0</v>
      </c>
      <c r="I28" s="5">
        <v>0</v>
      </c>
      <c r="J28" s="5">
        <f>33.33+250</f>
        <v>283.33</v>
      </c>
      <c r="K28" s="5">
        <v>0</v>
      </c>
      <c r="L28" s="5">
        <v>0</v>
      </c>
      <c r="M28" s="32">
        <f t="shared" si="0"/>
        <v>7365.53</v>
      </c>
      <c r="N28" s="32" t="s">
        <v>233</v>
      </c>
      <c r="O28" s="4"/>
    </row>
    <row r="29" spans="1:15" x14ac:dyDescent="0.3">
      <c r="A29" s="42" t="s">
        <v>0</v>
      </c>
      <c r="B29" s="42"/>
      <c r="C29" s="42"/>
      <c r="M29" s="33"/>
    </row>
    <row r="30" spans="1:15" x14ac:dyDescent="0.3">
      <c r="M30" s="33"/>
    </row>
  </sheetData>
  <mergeCells count="2">
    <mergeCell ref="A10:N10"/>
    <mergeCell ref="A29:C29"/>
  </mergeCells>
  <pageMargins left="0.70866141732283472" right="0.70866141732283472" top="0.73" bottom="0.74803149606299213" header="0.31496062992125984" footer="0.31496062992125984"/>
  <pageSetup scale="28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3D5A-04E7-4ECC-A979-0DE469AAFD1E}">
  <sheetPr>
    <tabColor rgb="FF00B050"/>
  </sheetPr>
  <dimension ref="A5:O101"/>
  <sheetViews>
    <sheetView showGridLines="0" view="pageBreakPreview" zoomScale="85" zoomScaleNormal="100" zoomScaleSheetLayoutView="85" workbookViewId="0">
      <pane ySplit="1" topLeftCell="A2" activePane="bottomLeft" state="frozen"/>
      <selection pane="bottomLeft" activeCell="C84" sqref="C84"/>
    </sheetView>
  </sheetViews>
  <sheetFormatPr baseColWidth="10" defaultRowHeight="15.75" x14ac:dyDescent="0.3"/>
  <cols>
    <col min="1" max="1" width="6.140625" style="3" customWidth="1"/>
    <col min="2" max="2" width="62.42578125" style="1" bestFit="1" customWidth="1"/>
    <col min="3" max="3" width="98" style="1" customWidth="1"/>
    <col min="4" max="4" width="18.5703125" style="1" bestFit="1" customWidth="1"/>
    <col min="5" max="5" width="20.5703125" style="1" bestFit="1" customWidth="1"/>
    <col min="6" max="7" width="21.85546875" style="1" customWidth="1"/>
    <col min="8" max="8" width="15.42578125" style="1" customWidth="1"/>
    <col min="9" max="9" width="43.5703125" style="1" customWidth="1"/>
    <col min="10" max="16384" width="11.42578125" style="1"/>
  </cols>
  <sheetData>
    <row r="5" spans="1:10" x14ac:dyDescent="0.3">
      <c r="A5" s="11" t="s">
        <v>42</v>
      </c>
      <c r="B5" s="11"/>
      <c r="C5" s="11"/>
      <c r="D5" s="8"/>
      <c r="E5" s="8"/>
      <c r="F5" s="8"/>
      <c r="G5" s="8"/>
      <c r="H5" s="8"/>
      <c r="I5" s="8"/>
    </row>
    <row r="6" spans="1:10" ht="15" customHeight="1" x14ac:dyDescent="0.3">
      <c r="A6" s="11" t="s">
        <v>219</v>
      </c>
      <c r="B6" s="11"/>
      <c r="C6" s="11"/>
      <c r="D6" s="8"/>
      <c r="E6" s="8"/>
      <c r="F6" s="8"/>
      <c r="G6" s="8"/>
      <c r="H6" s="8"/>
      <c r="I6" s="8"/>
    </row>
    <row r="7" spans="1:10" x14ac:dyDescent="0.3">
      <c r="A7" s="11" t="s">
        <v>41</v>
      </c>
      <c r="B7" s="11"/>
      <c r="C7" s="11"/>
      <c r="D7" s="8"/>
      <c r="E7" s="8"/>
      <c r="F7" s="8"/>
      <c r="G7" s="8"/>
      <c r="H7" s="8"/>
      <c r="I7" s="8"/>
    </row>
    <row r="8" spans="1:10" ht="25.5" customHeight="1" x14ac:dyDescent="0.3">
      <c r="A8" s="40" t="s">
        <v>43</v>
      </c>
      <c r="B8" s="40"/>
      <c r="C8" s="40"/>
      <c r="D8" s="40"/>
      <c r="E8" s="40"/>
      <c r="F8" s="40"/>
      <c r="G8" s="40"/>
      <c r="H8" s="40"/>
      <c r="I8" s="40"/>
    </row>
    <row r="9" spans="1:10" ht="39.75" customHeight="1" x14ac:dyDescent="0.3">
      <c r="A9" s="9" t="s">
        <v>39</v>
      </c>
      <c r="B9" s="9" t="s">
        <v>38</v>
      </c>
      <c r="C9" s="9" t="s">
        <v>37</v>
      </c>
      <c r="D9" s="9" t="s">
        <v>36</v>
      </c>
      <c r="E9" s="9" t="s">
        <v>33</v>
      </c>
      <c r="F9" s="9" t="s">
        <v>30</v>
      </c>
      <c r="G9" s="9" t="s">
        <v>189</v>
      </c>
      <c r="H9" s="9" t="s">
        <v>27</v>
      </c>
      <c r="I9" s="9" t="s">
        <v>26</v>
      </c>
    </row>
    <row r="10" spans="1:10" s="4" customFormat="1" ht="25.5" customHeight="1" x14ac:dyDescent="0.3">
      <c r="A10" s="6">
        <v>1</v>
      </c>
      <c r="B10" s="6" t="s">
        <v>44</v>
      </c>
      <c r="C10" s="6" t="s">
        <v>45</v>
      </c>
      <c r="D10" s="13">
        <v>6000</v>
      </c>
      <c r="E10" s="5">
        <v>0</v>
      </c>
      <c r="F10" s="13">
        <v>250</v>
      </c>
      <c r="G10" s="13">
        <v>0</v>
      </c>
      <c r="H10" s="32">
        <f>SUM(D10:G10)</f>
        <v>6250</v>
      </c>
      <c r="I10" s="6" t="s">
        <v>1</v>
      </c>
    </row>
    <row r="11" spans="1:10" s="4" customFormat="1" ht="48" customHeight="1" x14ac:dyDescent="0.3">
      <c r="A11" s="7">
        <v>2</v>
      </c>
      <c r="B11" s="35" t="s">
        <v>46</v>
      </c>
      <c r="C11" s="36" t="s">
        <v>47</v>
      </c>
      <c r="D11" s="32">
        <v>0</v>
      </c>
      <c r="E11" s="32">
        <v>0</v>
      </c>
      <c r="F11" s="32">
        <v>250</v>
      </c>
      <c r="G11" s="32">
        <v>0</v>
      </c>
      <c r="H11" s="32">
        <f>SUM(D11:G11)</f>
        <v>250</v>
      </c>
      <c r="I11" s="34" t="s">
        <v>218</v>
      </c>
      <c r="J11" s="30"/>
    </row>
    <row r="12" spans="1:10" ht="25.5" customHeight="1" x14ac:dyDescent="0.3">
      <c r="A12" s="6">
        <v>3</v>
      </c>
      <c r="B12" s="14" t="s">
        <v>48</v>
      </c>
      <c r="C12" s="6" t="s">
        <v>49</v>
      </c>
      <c r="D12" s="5">
        <v>5000</v>
      </c>
      <c r="E12" s="5">
        <v>0</v>
      </c>
      <c r="F12" s="5">
        <v>250</v>
      </c>
      <c r="G12" s="5">
        <v>0</v>
      </c>
      <c r="H12" s="32">
        <f t="shared" ref="H12:H20" si="0">SUM(D12:G12)</f>
        <v>5250</v>
      </c>
      <c r="I12" s="6" t="s">
        <v>1</v>
      </c>
    </row>
    <row r="13" spans="1:10" ht="33.75" customHeight="1" x14ac:dyDescent="0.3">
      <c r="A13" s="7">
        <v>4</v>
      </c>
      <c r="B13" s="14" t="s">
        <v>50</v>
      </c>
      <c r="C13" s="6" t="s">
        <v>51</v>
      </c>
      <c r="D13" s="5">
        <v>8000</v>
      </c>
      <c r="E13" s="5">
        <v>0</v>
      </c>
      <c r="F13" s="5">
        <v>250</v>
      </c>
      <c r="G13" s="5">
        <v>0</v>
      </c>
      <c r="H13" s="32">
        <f t="shared" si="0"/>
        <v>8250</v>
      </c>
      <c r="I13" s="6" t="s">
        <v>1</v>
      </c>
    </row>
    <row r="14" spans="1:10" ht="25.5" customHeight="1" x14ac:dyDescent="0.3">
      <c r="A14" s="6">
        <v>5</v>
      </c>
      <c r="B14" s="35" t="s">
        <v>52</v>
      </c>
      <c r="C14" s="6" t="s">
        <v>53</v>
      </c>
      <c r="D14" s="5">
        <v>5000</v>
      </c>
      <c r="E14" s="5">
        <v>0</v>
      </c>
      <c r="F14" s="5">
        <v>250</v>
      </c>
      <c r="G14" s="5">
        <v>0</v>
      </c>
      <c r="H14" s="32">
        <f t="shared" si="0"/>
        <v>5250</v>
      </c>
      <c r="I14" s="6" t="s">
        <v>1</v>
      </c>
    </row>
    <row r="15" spans="1:10" ht="25.5" customHeight="1" x14ac:dyDescent="0.3">
      <c r="A15" s="7">
        <v>6</v>
      </c>
      <c r="B15" s="36" t="s">
        <v>54</v>
      </c>
      <c r="C15" s="7" t="s">
        <v>47</v>
      </c>
      <c r="D15" s="5">
        <v>5000</v>
      </c>
      <c r="E15" s="5">
        <v>0</v>
      </c>
      <c r="F15" s="5">
        <v>250</v>
      </c>
      <c r="G15" s="5">
        <v>0</v>
      </c>
      <c r="H15" s="32">
        <f t="shared" si="0"/>
        <v>5250</v>
      </c>
      <c r="I15" s="6" t="s">
        <v>1</v>
      </c>
      <c r="J15" s="30"/>
    </row>
    <row r="16" spans="1:10" ht="25.5" customHeight="1" x14ac:dyDescent="0.3">
      <c r="A16" s="6">
        <v>7</v>
      </c>
      <c r="B16" s="35" t="s">
        <v>55</v>
      </c>
      <c r="C16" s="7" t="s">
        <v>47</v>
      </c>
      <c r="D16" s="5">
        <v>5000</v>
      </c>
      <c r="E16" s="5">
        <v>0</v>
      </c>
      <c r="F16" s="5">
        <v>250</v>
      </c>
      <c r="G16" s="5">
        <v>0</v>
      </c>
      <c r="H16" s="32">
        <f t="shared" si="0"/>
        <v>5250</v>
      </c>
      <c r="I16" s="6" t="s">
        <v>1</v>
      </c>
    </row>
    <row r="17" spans="1:14" ht="24.75" customHeight="1" x14ac:dyDescent="0.3">
      <c r="A17" s="7">
        <v>8</v>
      </c>
      <c r="B17" s="35" t="s">
        <v>56</v>
      </c>
      <c r="C17" s="6" t="s">
        <v>57</v>
      </c>
      <c r="D17" s="5">
        <v>10000</v>
      </c>
      <c r="E17" s="5">
        <v>0</v>
      </c>
      <c r="F17" s="5">
        <v>250</v>
      </c>
      <c r="G17" s="5">
        <v>0</v>
      </c>
      <c r="H17" s="32">
        <f t="shared" si="0"/>
        <v>10250</v>
      </c>
      <c r="I17" s="6" t="s">
        <v>1</v>
      </c>
    </row>
    <row r="18" spans="1:14" ht="35.25" customHeight="1" x14ac:dyDescent="0.3">
      <c r="A18" s="6">
        <v>9</v>
      </c>
      <c r="B18" s="35" t="s">
        <v>58</v>
      </c>
      <c r="C18" s="7" t="s">
        <v>209</v>
      </c>
      <c r="D18" s="5">
        <v>5000</v>
      </c>
      <c r="E18" s="5">
        <v>0</v>
      </c>
      <c r="F18" s="5">
        <v>250</v>
      </c>
      <c r="G18" s="5">
        <v>0</v>
      </c>
      <c r="H18" s="32">
        <f t="shared" si="0"/>
        <v>5250</v>
      </c>
      <c r="I18" s="6" t="s">
        <v>1</v>
      </c>
    </row>
    <row r="19" spans="1:14" ht="35.25" customHeight="1" x14ac:dyDescent="0.3">
      <c r="A19" s="7">
        <v>10</v>
      </c>
      <c r="B19" s="34" t="s">
        <v>59</v>
      </c>
      <c r="C19" s="6" t="s">
        <v>60</v>
      </c>
      <c r="D19" s="5">
        <v>5000</v>
      </c>
      <c r="E19" s="5">
        <v>0</v>
      </c>
      <c r="F19" s="5">
        <v>250</v>
      </c>
      <c r="G19" s="5">
        <v>0</v>
      </c>
      <c r="H19" s="32">
        <f t="shared" si="0"/>
        <v>5250</v>
      </c>
      <c r="I19" s="6" t="s">
        <v>1</v>
      </c>
    </row>
    <row r="20" spans="1:14" ht="35.25" customHeight="1" x14ac:dyDescent="0.3">
      <c r="A20" s="6">
        <v>11</v>
      </c>
      <c r="B20" s="35" t="s">
        <v>61</v>
      </c>
      <c r="C20" s="7" t="s">
        <v>24</v>
      </c>
      <c r="D20" s="5">
        <v>5000</v>
      </c>
      <c r="E20" s="5">
        <v>0</v>
      </c>
      <c r="F20" s="5">
        <v>250</v>
      </c>
      <c r="G20" s="5">
        <v>0</v>
      </c>
      <c r="H20" s="32">
        <f t="shared" si="0"/>
        <v>5250</v>
      </c>
      <c r="I20" s="6" t="s">
        <v>1</v>
      </c>
    </row>
    <row r="21" spans="1:14" ht="29.25" customHeight="1" x14ac:dyDescent="0.3">
      <c r="A21" s="7">
        <v>12</v>
      </c>
      <c r="B21" s="35" t="s">
        <v>62</v>
      </c>
      <c r="C21" s="6" t="s">
        <v>63</v>
      </c>
      <c r="D21" s="5">
        <v>8000</v>
      </c>
      <c r="E21" s="5">
        <v>0</v>
      </c>
      <c r="F21" s="5">
        <v>250</v>
      </c>
      <c r="G21" s="5">
        <v>0</v>
      </c>
      <c r="H21" s="32">
        <f>SUM(D21:G21)</f>
        <v>8250</v>
      </c>
      <c r="I21" s="6" t="s">
        <v>1</v>
      </c>
    </row>
    <row r="22" spans="1:14" ht="25.5" customHeight="1" x14ac:dyDescent="0.3">
      <c r="A22" s="6">
        <v>13</v>
      </c>
      <c r="B22" s="35" t="s">
        <v>64</v>
      </c>
      <c r="C22" s="7" t="s">
        <v>7</v>
      </c>
      <c r="D22" s="5">
        <v>5000</v>
      </c>
      <c r="E22" s="5">
        <v>0</v>
      </c>
      <c r="F22" s="5">
        <v>250</v>
      </c>
      <c r="G22" s="5">
        <v>0</v>
      </c>
      <c r="H22" s="32">
        <f>SUM(D22:G22)</f>
        <v>5250</v>
      </c>
      <c r="I22" s="6" t="s">
        <v>1</v>
      </c>
    </row>
    <row r="23" spans="1:14" ht="25.5" customHeight="1" x14ac:dyDescent="0.3">
      <c r="A23" s="7">
        <v>14</v>
      </c>
      <c r="B23" s="35" t="s">
        <v>65</v>
      </c>
      <c r="C23" s="6" t="s">
        <v>51</v>
      </c>
      <c r="D23" s="5">
        <v>8000</v>
      </c>
      <c r="E23" s="5">
        <v>0</v>
      </c>
      <c r="F23" s="5">
        <v>250</v>
      </c>
      <c r="G23" s="5">
        <v>0</v>
      </c>
      <c r="H23" s="32">
        <f>SUM(D23:G23)</f>
        <v>8250</v>
      </c>
      <c r="I23" s="6" t="s">
        <v>1</v>
      </c>
    </row>
    <row r="24" spans="1:14" ht="44.25" customHeight="1" x14ac:dyDescent="0.3">
      <c r="A24" s="6">
        <v>15</v>
      </c>
      <c r="B24" s="37" t="s">
        <v>66</v>
      </c>
      <c r="C24" s="6" t="s">
        <v>22</v>
      </c>
      <c r="D24" s="5">
        <v>3500</v>
      </c>
      <c r="E24" s="5">
        <v>0</v>
      </c>
      <c r="F24" s="5">
        <v>250</v>
      </c>
      <c r="G24" s="5">
        <v>223.05</v>
      </c>
      <c r="H24" s="32">
        <f>SUM(D24:G24)</f>
        <v>3973.05</v>
      </c>
      <c r="I24" s="6" t="s">
        <v>1</v>
      </c>
    </row>
    <row r="25" spans="1:14" ht="25.5" customHeight="1" x14ac:dyDescent="0.3">
      <c r="A25" s="7">
        <v>16</v>
      </c>
      <c r="B25" s="35" t="s">
        <v>67</v>
      </c>
      <c r="C25" s="6" t="s">
        <v>68</v>
      </c>
      <c r="D25" s="5">
        <v>8000</v>
      </c>
      <c r="E25" s="5">
        <v>0</v>
      </c>
      <c r="F25" s="5">
        <v>250</v>
      </c>
      <c r="G25" s="5">
        <v>0</v>
      </c>
      <c r="H25" s="32">
        <f t="shared" ref="H25:H27" si="1">SUM(D25:G25)</f>
        <v>8250</v>
      </c>
      <c r="I25" s="6" t="s">
        <v>1</v>
      </c>
    </row>
    <row r="26" spans="1:14" ht="33" customHeight="1" x14ac:dyDescent="0.3">
      <c r="A26" s="6">
        <v>17</v>
      </c>
      <c r="B26" s="35" t="s">
        <v>69</v>
      </c>
      <c r="C26" s="6" t="s">
        <v>70</v>
      </c>
      <c r="D26" s="5">
        <v>4000</v>
      </c>
      <c r="E26" s="5">
        <v>0</v>
      </c>
      <c r="F26" s="5">
        <v>250</v>
      </c>
      <c r="G26" s="5">
        <v>0</v>
      </c>
      <c r="H26" s="32">
        <f t="shared" si="1"/>
        <v>4250</v>
      </c>
      <c r="I26" s="6" t="s">
        <v>1</v>
      </c>
    </row>
    <row r="27" spans="1:14" ht="25.5" customHeight="1" x14ac:dyDescent="0.3">
      <c r="A27" s="7">
        <v>18</v>
      </c>
      <c r="B27" s="35" t="s">
        <v>71</v>
      </c>
      <c r="C27" s="6" t="s">
        <v>72</v>
      </c>
      <c r="D27" s="5">
        <v>5000</v>
      </c>
      <c r="E27" s="5">
        <v>0</v>
      </c>
      <c r="F27" s="5">
        <v>250</v>
      </c>
      <c r="G27" s="5">
        <v>0</v>
      </c>
      <c r="H27" s="32">
        <f t="shared" si="1"/>
        <v>5250</v>
      </c>
      <c r="I27" s="6" t="s">
        <v>1</v>
      </c>
    </row>
    <row r="28" spans="1:14" s="4" customFormat="1" ht="25.5" customHeight="1" x14ac:dyDescent="0.3">
      <c r="A28" s="6">
        <v>19</v>
      </c>
      <c r="B28" s="35" t="s">
        <v>73</v>
      </c>
      <c r="C28" s="7" t="s">
        <v>7</v>
      </c>
      <c r="D28" s="5">
        <v>5000</v>
      </c>
      <c r="E28" s="5">
        <v>0</v>
      </c>
      <c r="F28" s="5">
        <v>250</v>
      </c>
      <c r="G28" s="5">
        <v>0</v>
      </c>
      <c r="H28" s="32">
        <f t="shared" ref="H28:H32" si="2">SUM(D28:G28)</f>
        <v>5250</v>
      </c>
      <c r="I28" s="6" t="s">
        <v>1</v>
      </c>
    </row>
    <row r="29" spans="1:14" s="4" customFormat="1" ht="25.5" customHeight="1" x14ac:dyDescent="0.3">
      <c r="A29" s="7">
        <v>20</v>
      </c>
      <c r="B29" s="35" t="s">
        <v>74</v>
      </c>
      <c r="C29" s="6" t="s">
        <v>75</v>
      </c>
      <c r="D29" s="5">
        <v>6000</v>
      </c>
      <c r="E29" s="5">
        <v>0</v>
      </c>
      <c r="F29" s="5">
        <v>250</v>
      </c>
      <c r="G29" s="5">
        <v>0</v>
      </c>
      <c r="H29" s="32">
        <f t="shared" si="2"/>
        <v>6250</v>
      </c>
      <c r="I29" s="6" t="s">
        <v>1</v>
      </c>
    </row>
    <row r="30" spans="1:14" s="4" customFormat="1" ht="25.5" customHeight="1" x14ac:dyDescent="0.3">
      <c r="A30" s="6">
        <v>21</v>
      </c>
      <c r="B30" s="35" t="s">
        <v>76</v>
      </c>
      <c r="C30" s="7" t="s">
        <v>77</v>
      </c>
      <c r="D30" s="5">
        <v>5000</v>
      </c>
      <c r="E30" s="5">
        <v>0</v>
      </c>
      <c r="F30" s="5">
        <v>250</v>
      </c>
      <c r="G30" s="5">
        <v>0</v>
      </c>
      <c r="H30" s="32">
        <f t="shared" si="2"/>
        <v>5250</v>
      </c>
      <c r="I30" s="6" t="s">
        <v>1</v>
      </c>
    </row>
    <row r="31" spans="1:14" ht="25.5" customHeight="1" x14ac:dyDescent="0.3">
      <c r="A31" s="7">
        <v>22</v>
      </c>
      <c r="B31" s="35" t="s">
        <v>79</v>
      </c>
      <c r="C31" s="6" t="s">
        <v>80</v>
      </c>
      <c r="D31" s="5">
        <v>5000</v>
      </c>
      <c r="E31" s="5">
        <v>0</v>
      </c>
      <c r="F31" s="5">
        <v>250</v>
      </c>
      <c r="G31" s="5">
        <v>0</v>
      </c>
      <c r="H31" s="32">
        <f t="shared" si="2"/>
        <v>5250</v>
      </c>
      <c r="I31" s="6" t="s">
        <v>1</v>
      </c>
    </row>
    <row r="32" spans="1:14" ht="46.5" customHeight="1" x14ac:dyDescent="0.3">
      <c r="A32" s="6">
        <v>23</v>
      </c>
      <c r="B32" s="35" t="s">
        <v>81</v>
      </c>
      <c r="C32" s="6" t="s">
        <v>7</v>
      </c>
      <c r="D32" s="5">
        <v>5000</v>
      </c>
      <c r="E32" s="5">
        <v>0</v>
      </c>
      <c r="F32" s="5">
        <v>250</v>
      </c>
      <c r="G32" s="5">
        <v>0</v>
      </c>
      <c r="H32" s="32">
        <f t="shared" si="2"/>
        <v>5250</v>
      </c>
      <c r="I32" s="6" t="s">
        <v>1</v>
      </c>
      <c r="J32" s="4"/>
      <c r="K32" s="4"/>
      <c r="L32" s="4"/>
      <c r="M32" s="4"/>
      <c r="N32" s="4"/>
    </row>
    <row r="33" spans="1:15" ht="32.25" customHeight="1" x14ac:dyDescent="0.3">
      <c r="A33" s="7">
        <v>24</v>
      </c>
      <c r="B33" s="35" t="s">
        <v>82</v>
      </c>
      <c r="C33" s="7" t="s">
        <v>70</v>
      </c>
      <c r="D33" s="5">
        <v>5000</v>
      </c>
      <c r="E33" s="5">
        <v>0</v>
      </c>
      <c r="F33" s="5">
        <v>250</v>
      </c>
      <c r="G33" s="5">
        <v>0</v>
      </c>
      <c r="H33" s="32">
        <f t="shared" ref="H33:H40" si="3">SUM(D33:G33)</f>
        <v>5250</v>
      </c>
      <c r="I33" s="6" t="s">
        <v>1</v>
      </c>
    </row>
    <row r="34" spans="1:15" ht="29.25" customHeight="1" x14ac:dyDescent="0.3">
      <c r="A34" s="6">
        <v>25</v>
      </c>
      <c r="B34" s="35" t="s">
        <v>83</v>
      </c>
      <c r="C34" s="7" t="s">
        <v>84</v>
      </c>
      <c r="D34" s="5">
        <v>8000</v>
      </c>
      <c r="E34" s="5">
        <v>0</v>
      </c>
      <c r="F34" s="5">
        <v>250</v>
      </c>
      <c r="G34" s="5">
        <v>0</v>
      </c>
      <c r="H34" s="32">
        <f t="shared" si="3"/>
        <v>8250</v>
      </c>
      <c r="I34" s="6" t="s">
        <v>1</v>
      </c>
    </row>
    <row r="35" spans="1:15" ht="29.25" customHeight="1" x14ac:dyDescent="0.3">
      <c r="A35" s="7">
        <v>26</v>
      </c>
      <c r="B35" s="35" t="s">
        <v>86</v>
      </c>
      <c r="C35" s="7" t="s">
        <v>87</v>
      </c>
      <c r="D35" s="5">
        <v>8000</v>
      </c>
      <c r="E35" s="5">
        <v>0</v>
      </c>
      <c r="F35" s="5">
        <v>250</v>
      </c>
      <c r="G35" s="5">
        <v>0</v>
      </c>
      <c r="H35" s="32">
        <f t="shared" si="3"/>
        <v>8250</v>
      </c>
      <c r="I35" s="6" t="s">
        <v>1</v>
      </c>
    </row>
    <row r="36" spans="1:15" ht="25.5" customHeight="1" x14ac:dyDescent="0.3">
      <c r="A36" s="6">
        <v>27</v>
      </c>
      <c r="B36" s="35" t="s">
        <v>88</v>
      </c>
      <c r="C36" s="7" t="s">
        <v>7</v>
      </c>
      <c r="D36" s="5">
        <v>6000</v>
      </c>
      <c r="E36" s="5">
        <v>0</v>
      </c>
      <c r="F36" s="5">
        <v>250</v>
      </c>
      <c r="G36" s="5">
        <v>0</v>
      </c>
      <c r="H36" s="32">
        <f t="shared" si="3"/>
        <v>6250</v>
      </c>
      <c r="I36" s="6" t="s">
        <v>1</v>
      </c>
    </row>
    <row r="37" spans="1:15" ht="25.5" customHeight="1" x14ac:dyDescent="0.3">
      <c r="A37" s="7">
        <v>28</v>
      </c>
      <c r="B37" s="35" t="s">
        <v>89</v>
      </c>
      <c r="C37" s="7" t="s">
        <v>90</v>
      </c>
      <c r="D37" s="5">
        <v>8000</v>
      </c>
      <c r="E37" s="5">
        <v>0</v>
      </c>
      <c r="F37" s="5">
        <v>250</v>
      </c>
      <c r="G37" s="5">
        <v>0</v>
      </c>
      <c r="H37" s="32">
        <f t="shared" si="3"/>
        <v>8250</v>
      </c>
      <c r="I37" s="6" t="s">
        <v>1</v>
      </c>
    </row>
    <row r="38" spans="1:15" ht="25.5" customHeight="1" x14ac:dyDescent="0.3">
      <c r="A38" s="6">
        <v>29</v>
      </c>
      <c r="B38" s="35" t="s">
        <v>91</v>
      </c>
      <c r="C38" s="7" t="s">
        <v>92</v>
      </c>
      <c r="D38" s="5">
        <v>5000</v>
      </c>
      <c r="E38" s="5">
        <v>0</v>
      </c>
      <c r="F38" s="5">
        <v>250</v>
      </c>
      <c r="G38" s="5">
        <v>0</v>
      </c>
      <c r="H38" s="32">
        <f t="shared" si="3"/>
        <v>5250</v>
      </c>
      <c r="I38" s="6" t="s">
        <v>1</v>
      </c>
    </row>
    <row r="39" spans="1:15" ht="29.25" customHeight="1" x14ac:dyDescent="0.3">
      <c r="A39" s="7">
        <v>30</v>
      </c>
      <c r="B39" s="14" t="s">
        <v>93</v>
      </c>
      <c r="C39" s="6" t="s">
        <v>94</v>
      </c>
      <c r="D39" s="5">
        <v>5000</v>
      </c>
      <c r="E39" s="5">
        <v>0</v>
      </c>
      <c r="F39" s="5">
        <v>250</v>
      </c>
      <c r="G39" s="5">
        <v>0</v>
      </c>
      <c r="H39" s="32">
        <f t="shared" si="3"/>
        <v>5250</v>
      </c>
      <c r="I39" s="6" t="s">
        <v>1</v>
      </c>
    </row>
    <row r="40" spans="1:15" ht="41.25" customHeight="1" x14ac:dyDescent="0.3">
      <c r="A40" s="6">
        <v>31</v>
      </c>
      <c r="B40" s="15" t="s">
        <v>95</v>
      </c>
      <c r="C40" s="6" t="s">
        <v>96</v>
      </c>
      <c r="D40" s="5">
        <v>5000</v>
      </c>
      <c r="E40" s="5">
        <v>0</v>
      </c>
      <c r="F40" s="5">
        <v>250</v>
      </c>
      <c r="G40" s="5">
        <v>0</v>
      </c>
      <c r="H40" s="32">
        <f t="shared" si="3"/>
        <v>5250</v>
      </c>
      <c r="I40" s="6" t="s">
        <v>1</v>
      </c>
    </row>
    <row r="41" spans="1:15" ht="25.5" customHeight="1" x14ac:dyDescent="0.3">
      <c r="A41" s="7">
        <v>32</v>
      </c>
      <c r="B41" s="14" t="s">
        <v>97</v>
      </c>
      <c r="C41" s="6" t="s">
        <v>51</v>
      </c>
      <c r="D41" s="5">
        <v>8000</v>
      </c>
      <c r="E41" s="5">
        <v>0</v>
      </c>
      <c r="F41" s="5">
        <v>250</v>
      </c>
      <c r="G41" s="5">
        <v>0</v>
      </c>
      <c r="H41" s="32">
        <f t="shared" ref="H41:H45" si="4">SUM(D41:G41)</f>
        <v>8250</v>
      </c>
      <c r="I41" s="6" t="s">
        <v>1</v>
      </c>
    </row>
    <row r="42" spans="1:15" ht="25.5" customHeight="1" x14ac:dyDescent="0.3">
      <c r="A42" s="6">
        <v>33</v>
      </c>
      <c r="B42" s="14" t="s">
        <v>98</v>
      </c>
      <c r="C42" s="7" t="s">
        <v>7</v>
      </c>
      <c r="D42" s="5">
        <v>5000</v>
      </c>
      <c r="E42" s="5">
        <v>0</v>
      </c>
      <c r="F42" s="5">
        <v>250</v>
      </c>
      <c r="G42" s="5">
        <v>0</v>
      </c>
      <c r="H42" s="32">
        <f t="shared" si="4"/>
        <v>5250</v>
      </c>
      <c r="I42" s="6" t="s">
        <v>1</v>
      </c>
    </row>
    <row r="43" spans="1:15" ht="25.5" customHeight="1" x14ac:dyDescent="0.3">
      <c r="A43" s="7">
        <v>34</v>
      </c>
      <c r="B43" s="14" t="s">
        <v>99</v>
      </c>
      <c r="C43" s="6" t="s">
        <v>49</v>
      </c>
      <c r="D43" s="5">
        <v>5000</v>
      </c>
      <c r="E43" s="5">
        <v>0</v>
      </c>
      <c r="F43" s="5">
        <v>250</v>
      </c>
      <c r="G43" s="5">
        <v>0</v>
      </c>
      <c r="H43" s="32">
        <f t="shared" si="4"/>
        <v>5250</v>
      </c>
      <c r="I43" s="6" t="s">
        <v>1</v>
      </c>
    </row>
    <row r="44" spans="1:15" s="4" customFormat="1" ht="47.25" customHeight="1" x14ac:dyDescent="0.3">
      <c r="A44" s="6">
        <v>35</v>
      </c>
      <c r="B44" s="35" t="s">
        <v>100</v>
      </c>
      <c r="C44" s="7" t="s">
        <v>101</v>
      </c>
      <c r="D44" s="5">
        <v>8000</v>
      </c>
      <c r="E44" s="5">
        <v>0</v>
      </c>
      <c r="F44" s="5">
        <v>250</v>
      </c>
      <c r="G44" s="5">
        <v>0</v>
      </c>
      <c r="H44" s="32">
        <f t="shared" si="4"/>
        <v>8250</v>
      </c>
      <c r="I44" s="6" t="s">
        <v>1</v>
      </c>
    </row>
    <row r="45" spans="1:15" ht="25.5" customHeight="1" x14ac:dyDescent="0.3">
      <c r="A45" s="7">
        <v>36</v>
      </c>
      <c r="B45" s="35" t="s">
        <v>102</v>
      </c>
      <c r="C45" s="7" t="s">
        <v>72</v>
      </c>
      <c r="D45" s="5">
        <v>6000</v>
      </c>
      <c r="E45" s="5">
        <v>0</v>
      </c>
      <c r="F45" s="5">
        <v>250</v>
      </c>
      <c r="G45" s="5">
        <v>0</v>
      </c>
      <c r="H45" s="32">
        <f t="shared" si="4"/>
        <v>6250</v>
      </c>
      <c r="I45" s="6" t="s">
        <v>1</v>
      </c>
      <c r="O45" s="1" t="s">
        <v>103</v>
      </c>
    </row>
    <row r="46" spans="1:15" ht="25.5" customHeight="1" x14ac:dyDescent="0.3">
      <c r="A46" s="6">
        <v>37</v>
      </c>
      <c r="B46" s="35" t="s">
        <v>104</v>
      </c>
      <c r="C46" s="6" t="s">
        <v>85</v>
      </c>
      <c r="D46" s="5">
        <v>5000</v>
      </c>
      <c r="E46" s="5">
        <v>0</v>
      </c>
      <c r="F46" s="5">
        <v>250</v>
      </c>
      <c r="G46" s="5">
        <v>0</v>
      </c>
      <c r="H46" s="32">
        <f>SUM(D46:G46)</f>
        <v>5250</v>
      </c>
      <c r="I46" s="6" t="s">
        <v>1</v>
      </c>
    </row>
    <row r="47" spans="1:15" ht="45" customHeight="1" x14ac:dyDescent="0.3">
      <c r="A47" s="7">
        <v>38</v>
      </c>
      <c r="B47" s="35" t="s">
        <v>105</v>
      </c>
      <c r="C47" s="7" t="s">
        <v>70</v>
      </c>
      <c r="D47" s="5">
        <v>5000</v>
      </c>
      <c r="E47" s="5">
        <v>0</v>
      </c>
      <c r="F47" s="5">
        <v>250</v>
      </c>
      <c r="G47" s="5">
        <v>0</v>
      </c>
      <c r="H47" s="32">
        <f t="shared" ref="H47:H67" si="5">SUM(D47:G47)</f>
        <v>5250</v>
      </c>
      <c r="I47" s="6" t="s">
        <v>1</v>
      </c>
    </row>
    <row r="48" spans="1:15" ht="30" customHeight="1" x14ac:dyDescent="0.3">
      <c r="A48" s="6">
        <v>39</v>
      </c>
      <c r="B48" s="36" t="s">
        <v>106</v>
      </c>
      <c r="C48" s="6" t="s">
        <v>70</v>
      </c>
      <c r="D48" s="5">
        <v>5000</v>
      </c>
      <c r="E48" s="5">
        <v>0</v>
      </c>
      <c r="F48" s="5">
        <v>250</v>
      </c>
      <c r="G48" s="5">
        <v>0</v>
      </c>
      <c r="H48" s="32">
        <f t="shared" si="5"/>
        <v>5250</v>
      </c>
      <c r="I48" s="6" t="s">
        <v>1</v>
      </c>
    </row>
    <row r="49" spans="1:9" ht="25.5" customHeight="1" x14ac:dyDescent="0.3">
      <c r="A49" s="7">
        <v>40</v>
      </c>
      <c r="B49" s="35" t="s">
        <v>107</v>
      </c>
      <c r="C49" s="6" t="s">
        <v>108</v>
      </c>
      <c r="D49" s="5">
        <v>6000</v>
      </c>
      <c r="E49" s="5">
        <v>0</v>
      </c>
      <c r="F49" s="5">
        <v>250</v>
      </c>
      <c r="G49" s="5">
        <v>0</v>
      </c>
      <c r="H49" s="32">
        <f t="shared" si="5"/>
        <v>6250</v>
      </c>
      <c r="I49" s="6" t="s">
        <v>1</v>
      </c>
    </row>
    <row r="50" spans="1:9" ht="49.5" customHeight="1" x14ac:dyDescent="0.3">
      <c r="A50" s="6">
        <v>41</v>
      </c>
      <c r="B50" s="35" t="s">
        <v>109</v>
      </c>
      <c r="C50" s="6" t="s">
        <v>24</v>
      </c>
      <c r="D50" s="5">
        <v>5000</v>
      </c>
      <c r="E50" s="5">
        <v>0</v>
      </c>
      <c r="F50" s="5">
        <v>250</v>
      </c>
      <c r="G50" s="5">
        <v>0</v>
      </c>
      <c r="H50" s="32">
        <f t="shared" si="5"/>
        <v>5250</v>
      </c>
      <c r="I50" s="34" t="s">
        <v>1</v>
      </c>
    </row>
    <row r="51" spans="1:9" ht="25.5" customHeight="1" x14ac:dyDescent="0.3">
      <c r="A51" s="7">
        <v>42</v>
      </c>
      <c r="B51" s="6" t="s">
        <v>110</v>
      </c>
      <c r="C51" s="6" t="s">
        <v>111</v>
      </c>
      <c r="D51" s="5">
        <v>8000</v>
      </c>
      <c r="E51" s="5">
        <v>0</v>
      </c>
      <c r="F51" s="5">
        <v>250</v>
      </c>
      <c r="G51" s="5">
        <v>0</v>
      </c>
      <c r="H51" s="32">
        <f t="shared" si="5"/>
        <v>8250</v>
      </c>
      <c r="I51" s="6" t="s">
        <v>1</v>
      </c>
    </row>
    <row r="52" spans="1:9" ht="30.75" customHeight="1" x14ac:dyDescent="0.3">
      <c r="A52" s="6">
        <v>43</v>
      </c>
      <c r="B52" s="7" t="s">
        <v>112</v>
      </c>
      <c r="C52" s="7" t="s">
        <v>113</v>
      </c>
      <c r="D52" s="5">
        <v>5000</v>
      </c>
      <c r="E52" s="5">
        <v>0</v>
      </c>
      <c r="F52" s="5">
        <v>250</v>
      </c>
      <c r="G52" s="5">
        <v>0</v>
      </c>
      <c r="H52" s="32">
        <f t="shared" si="5"/>
        <v>5250</v>
      </c>
      <c r="I52" s="6" t="s">
        <v>1</v>
      </c>
    </row>
    <row r="53" spans="1:9" ht="25.5" customHeight="1" x14ac:dyDescent="0.3">
      <c r="A53" s="7">
        <v>44</v>
      </c>
      <c r="B53" s="16" t="s">
        <v>114</v>
      </c>
      <c r="C53" s="7" t="s">
        <v>72</v>
      </c>
      <c r="D53" s="5">
        <v>5000</v>
      </c>
      <c r="E53" s="5">
        <v>0</v>
      </c>
      <c r="F53" s="5">
        <v>250</v>
      </c>
      <c r="G53" s="5">
        <v>0</v>
      </c>
      <c r="H53" s="32">
        <f t="shared" si="5"/>
        <v>5250</v>
      </c>
      <c r="I53" s="6" t="s">
        <v>1</v>
      </c>
    </row>
    <row r="54" spans="1:9" ht="25.5" customHeight="1" x14ac:dyDescent="0.3">
      <c r="A54" s="6">
        <v>45</v>
      </c>
      <c r="B54" s="14" t="s">
        <v>115</v>
      </c>
      <c r="C54" s="6" t="s">
        <v>113</v>
      </c>
      <c r="D54" s="5">
        <v>8000</v>
      </c>
      <c r="E54" s="5">
        <v>0</v>
      </c>
      <c r="F54" s="5">
        <v>250</v>
      </c>
      <c r="G54" s="5">
        <v>0</v>
      </c>
      <c r="H54" s="32">
        <f t="shared" si="5"/>
        <v>8250</v>
      </c>
      <c r="I54" s="6" t="s">
        <v>1</v>
      </c>
    </row>
    <row r="55" spans="1:9" ht="25.5" customHeight="1" x14ac:dyDescent="0.3">
      <c r="A55" s="7">
        <v>46</v>
      </c>
      <c r="B55" s="14" t="s">
        <v>116</v>
      </c>
      <c r="C55" s="6" t="s">
        <v>72</v>
      </c>
      <c r="D55" s="5">
        <v>6000</v>
      </c>
      <c r="E55" s="5">
        <v>0</v>
      </c>
      <c r="F55" s="5">
        <v>250</v>
      </c>
      <c r="G55" s="5">
        <v>0</v>
      </c>
      <c r="H55" s="32">
        <f t="shared" si="5"/>
        <v>6250</v>
      </c>
      <c r="I55" s="6" t="s">
        <v>1</v>
      </c>
    </row>
    <row r="56" spans="1:9" ht="25.5" customHeight="1" x14ac:dyDescent="0.3">
      <c r="A56" s="6">
        <v>47</v>
      </c>
      <c r="B56" s="14" t="s">
        <v>117</v>
      </c>
      <c r="C56" s="6" t="s">
        <v>118</v>
      </c>
      <c r="D56" s="5">
        <v>8000</v>
      </c>
      <c r="E56" s="5">
        <v>0</v>
      </c>
      <c r="F56" s="5">
        <v>250</v>
      </c>
      <c r="G56" s="5">
        <v>0</v>
      </c>
      <c r="H56" s="32">
        <f t="shared" si="5"/>
        <v>8250</v>
      </c>
      <c r="I56" s="6" t="s">
        <v>1</v>
      </c>
    </row>
    <row r="57" spans="1:9" ht="36" customHeight="1" x14ac:dyDescent="0.3">
      <c r="A57" s="7">
        <v>48</v>
      </c>
      <c r="B57" s="14" t="s">
        <v>119</v>
      </c>
      <c r="C57" s="6" t="s">
        <v>78</v>
      </c>
      <c r="D57" s="5">
        <v>5000</v>
      </c>
      <c r="E57" s="5">
        <v>0</v>
      </c>
      <c r="F57" s="5">
        <v>250</v>
      </c>
      <c r="G57" s="5">
        <v>0</v>
      </c>
      <c r="H57" s="32">
        <f t="shared" si="5"/>
        <v>5250</v>
      </c>
      <c r="I57" s="6" t="s">
        <v>1</v>
      </c>
    </row>
    <row r="58" spans="1:9" ht="25.5" customHeight="1" x14ac:dyDescent="0.3">
      <c r="A58" s="6">
        <v>49</v>
      </c>
      <c r="B58" s="14" t="s">
        <v>120</v>
      </c>
      <c r="C58" s="7" t="s">
        <v>7</v>
      </c>
      <c r="D58" s="5">
        <v>5000</v>
      </c>
      <c r="E58" s="5">
        <v>0</v>
      </c>
      <c r="F58" s="5">
        <v>250</v>
      </c>
      <c r="G58" s="5">
        <v>0</v>
      </c>
      <c r="H58" s="32">
        <f t="shared" si="5"/>
        <v>5250</v>
      </c>
      <c r="I58" s="6" t="s">
        <v>1</v>
      </c>
    </row>
    <row r="59" spans="1:9" ht="25.5" customHeight="1" x14ac:dyDescent="0.3">
      <c r="A59" s="7">
        <v>50</v>
      </c>
      <c r="B59" s="14" t="s">
        <v>121</v>
      </c>
      <c r="C59" s="6" t="s">
        <v>122</v>
      </c>
      <c r="D59" s="5">
        <v>10000</v>
      </c>
      <c r="E59" s="5">
        <v>0</v>
      </c>
      <c r="F59" s="5">
        <v>250</v>
      </c>
      <c r="G59" s="5">
        <v>0</v>
      </c>
      <c r="H59" s="32">
        <f t="shared" si="5"/>
        <v>10250</v>
      </c>
      <c r="I59" s="6" t="s">
        <v>1</v>
      </c>
    </row>
    <row r="60" spans="1:9" ht="55.5" customHeight="1" x14ac:dyDescent="0.3">
      <c r="A60" s="6">
        <v>51</v>
      </c>
      <c r="B60" s="14" t="s">
        <v>123</v>
      </c>
      <c r="C60" s="7" t="s">
        <v>70</v>
      </c>
      <c r="D60" s="5">
        <v>3500</v>
      </c>
      <c r="E60" s="5">
        <v>0</v>
      </c>
      <c r="F60" s="5">
        <v>250</v>
      </c>
      <c r="G60" s="5">
        <v>223.05</v>
      </c>
      <c r="H60" s="32">
        <f t="shared" si="5"/>
        <v>3973.05</v>
      </c>
      <c r="I60" s="6" t="s">
        <v>1</v>
      </c>
    </row>
    <row r="61" spans="1:9" ht="25.5" customHeight="1" x14ac:dyDescent="0.3">
      <c r="A61" s="7">
        <v>52</v>
      </c>
      <c r="B61" s="14" t="s">
        <v>124</v>
      </c>
      <c r="C61" s="6" t="s">
        <v>125</v>
      </c>
      <c r="D61" s="5">
        <v>10000</v>
      </c>
      <c r="E61" s="5">
        <v>0</v>
      </c>
      <c r="F61" s="5">
        <v>250</v>
      </c>
      <c r="G61" s="5">
        <v>0</v>
      </c>
      <c r="H61" s="32">
        <f t="shared" si="5"/>
        <v>10250</v>
      </c>
      <c r="I61" s="6" t="s">
        <v>1</v>
      </c>
    </row>
    <row r="62" spans="1:9" ht="25.5" customHeight="1" x14ac:dyDescent="0.3">
      <c r="A62" s="6">
        <v>53</v>
      </c>
      <c r="B62" s="14" t="s">
        <v>126</v>
      </c>
      <c r="C62" s="6" t="s">
        <v>53</v>
      </c>
      <c r="D62" s="5">
        <v>5000</v>
      </c>
      <c r="E62" s="5">
        <v>0</v>
      </c>
      <c r="F62" s="5">
        <v>250</v>
      </c>
      <c r="G62" s="5">
        <v>0</v>
      </c>
      <c r="H62" s="32">
        <f t="shared" si="5"/>
        <v>5250</v>
      </c>
      <c r="I62" s="6" t="s">
        <v>1</v>
      </c>
    </row>
    <row r="63" spans="1:9" ht="25.5" customHeight="1" x14ac:dyDescent="0.3">
      <c r="A63" s="7">
        <v>54</v>
      </c>
      <c r="B63" s="14" t="s">
        <v>127</v>
      </c>
      <c r="C63" s="6" t="s">
        <v>128</v>
      </c>
      <c r="D63" s="5">
        <v>5000</v>
      </c>
      <c r="E63" s="5">
        <v>0</v>
      </c>
      <c r="F63" s="5">
        <v>250</v>
      </c>
      <c r="G63" s="5">
        <v>0</v>
      </c>
      <c r="H63" s="32">
        <f t="shared" si="5"/>
        <v>5250</v>
      </c>
      <c r="I63" s="6" t="s">
        <v>1</v>
      </c>
    </row>
    <row r="64" spans="1:9" ht="48.75" customHeight="1" x14ac:dyDescent="0.3">
      <c r="A64" s="6">
        <v>55</v>
      </c>
      <c r="B64" s="17" t="s">
        <v>129</v>
      </c>
      <c r="C64" s="18" t="s">
        <v>130</v>
      </c>
      <c r="D64" s="5">
        <v>6000</v>
      </c>
      <c r="E64" s="5">
        <v>0</v>
      </c>
      <c r="F64" s="5">
        <v>250</v>
      </c>
      <c r="G64" s="5">
        <v>0</v>
      </c>
      <c r="H64" s="32">
        <f t="shared" si="5"/>
        <v>6250</v>
      </c>
      <c r="I64" s="6" t="s">
        <v>1</v>
      </c>
    </row>
    <row r="65" spans="1:9" s="4" customFormat="1" ht="25.5" customHeight="1" x14ac:dyDescent="0.3">
      <c r="A65" s="7">
        <v>56</v>
      </c>
      <c r="B65" s="14" t="s">
        <v>131</v>
      </c>
      <c r="C65" s="7" t="s">
        <v>47</v>
      </c>
      <c r="D65" s="5">
        <v>8000</v>
      </c>
      <c r="E65" s="5">
        <v>375</v>
      </c>
      <c r="F65" s="5">
        <v>250</v>
      </c>
      <c r="G65" s="5">
        <v>0</v>
      </c>
      <c r="H65" s="32">
        <f t="shared" si="5"/>
        <v>8625</v>
      </c>
      <c r="I65" s="6" t="s">
        <v>1</v>
      </c>
    </row>
    <row r="66" spans="1:9" s="4" customFormat="1" ht="25.5" customHeight="1" x14ac:dyDescent="0.3">
      <c r="A66" s="6">
        <v>57</v>
      </c>
      <c r="B66" s="14" t="s">
        <v>132</v>
      </c>
      <c r="C66" s="7" t="s">
        <v>47</v>
      </c>
      <c r="D66" s="5">
        <v>5000</v>
      </c>
      <c r="E66" s="5">
        <v>0</v>
      </c>
      <c r="F66" s="5">
        <v>250</v>
      </c>
      <c r="G66" s="5">
        <v>0</v>
      </c>
      <c r="H66" s="32">
        <f t="shared" si="5"/>
        <v>5250</v>
      </c>
      <c r="I66" s="6" t="s">
        <v>1</v>
      </c>
    </row>
    <row r="67" spans="1:9" s="4" customFormat="1" ht="66" customHeight="1" x14ac:dyDescent="0.3">
      <c r="A67" s="7">
        <v>58</v>
      </c>
      <c r="B67" s="14" t="s">
        <v>133</v>
      </c>
      <c r="C67" s="7" t="s">
        <v>134</v>
      </c>
      <c r="D67" s="5">
        <v>6000</v>
      </c>
      <c r="E67" s="5">
        <v>0</v>
      </c>
      <c r="F67" s="5">
        <v>250</v>
      </c>
      <c r="G67" s="5">
        <v>0</v>
      </c>
      <c r="H67" s="32">
        <f t="shared" si="5"/>
        <v>6250</v>
      </c>
      <c r="I67" s="34" t="s">
        <v>1</v>
      </c>
    </row>
    <row r="68" spans="1:9" ht="25.5" customHeight="1" x14ac:dyDescent="0.3">
      <c r="A68" s="6">
        <v>59</v>
      </c>
      <c r="B68" s="14" t="s">
        <v>135</v>
      </c>
      <c r="C68" s="7" t="s">
        <v>113</v>
      </c>
      <c r="D68" s="5">
        <v>6000</v>
      </c>
      <c r="E68" s="5">
        <v>0</v>
      </c>
      <c r="F68" s="5">
        <v>250</v>
      </c>
      <c r="G68" s="5">
        <v>0</v>
      </c>
      <c r="H68" s="32">
        <f t="shared" ref="H68:H73" si="6">SUM(D68:G68)</f>
        <v>6250</v>
      </c>
      <c r="I68" s="6" t="s">
        <v>1</v>
      </c>
    </row>
    <row r="69" spans="1:9" ht="25.5" customHeight="1" x14ac:dyDescent="0.3">
      <c r="A69" s="7">
        <v>60</v>
      </c>
      <c r="B69" s="14" t="s">
        <v>136</v>
      </c>
      <c r="C69" s="7" t="s">
        <v>7</v>
      </c>
      <c r="D69" s="5">
        <v>6000</v>
      </c>
      <c r="E69" s="5">
        <v>0</v>
      </c>
      <c r="F69" s="5">
        <v>250</v>
      </c>
      <c r="G69" s="5">
        <v>0</v>
      </c>
      <c r="H69" s="32">
        <f t="shared" si="6"/>
        <v>6250</v>
      </c>
      <c r="I69" s="6" t="s">
        <v>1</v>
      </c>
    </row>
    <row r="70" spans="1:9" ht="25.5" customHeight="1" x14ac:dyDescent="0.3">
      <c r="A70" s="6">
        <v>61</v>
      </c>
      <c r="B70" s="14" t="s">
        <v>137</v>
      </c>
      <c r="C70" s="7" t="s">
        <v>53</v>
      </c>
      <c r="D70" s="5">
        <v>5000</v>
      </c>
      <c r="E70" s="5">
        <v>0</v>
      </c>
      <c r="F70" s="5">
        <v>250</v>
      </c>
      <c r="G70" s="5">
        <v>0</v>
      </c>
      <c r="H70" s="32">
        <f t="shared" si="6"/>
        <v>5250</v>
      </c>
      <c r="I70" s="6" t="s">
        <v>1</v>
      </c>
    </row>
    <row r="71" spans="1:9" ht="25.5" customHeight="1" x14ac:dyDescent="0.3">
      <c r="A71" s="7">
        <v>62</v>
      </c>
      <c r="B71" s="14" t="s">
        <v>138</v>
      </c>
      <c r="C71" s="7" t="s">
        <v>7</v>
      </c>
      <c r="D71" s="5">
        <v>5000</v>
      </c>
      <c r="E71" s="5">
        <v>0</v>
      </c>
      <c r="F71" s="5">
        <v>250</v>
      </c>
      <c r="G71" s="5">
        <v>0</v>
      </c>
      <c r="H71" s="32">
        <f t="shared" si="6"/>
        <v>5250</v>
      </c>
      <c r="I71" s="6" t="s">
        <v>1</v>
      </c>
    </row>
    <row r="72" spans="1:9" ht="25.5" customHeight="1" x14ac:dyDescent="0.3">
      <c r="A72" s="6">
        <v>63</v>
      </c>
      <c r="B72" s="7" t="s">
        <v>139</v>
      </c>
      <c r="C72" s="6" t="s">
        <v>140</v>
      </c>
      <c r="D72" s="5">
        <v>8000</v>
      </c>
      <c r="E72" s="5">
        <v>0</v>
      </c>
      <c r="F72" s="5">
        <v>250</v>
      </c>
      <c r="G72" s="5">
        <v>0</v>
      </c>
      <c r="H72" s="32">
        <f t="shared" si="6"/>
        <v>8250</v>
      </c>
      <c r="I72" s="6" t="s">
        <v>1</v>
      </c>
    </row>
    <row r="73" spans="1:9" ht="30.75" customHeight="1" x14ac:dyDescent="0.3">
      <c r="A73" s="7">
        <v>64</v>
      </c>
      <c r="B73" s="14" t="s">
        <v>141</v>
      </c>
      <c r="C73" s="6" t="s">
        <v>142</v>
      </c>
      <c r="D73" s="5">
        <v>6000</v>
      </c>
      <c r="E73" s="5">
        <v>0</v>
      </c>
      <c r="F73" s="5">
        <v>250</v>
      </c>
      <c r="G73" s="5">
        <v>0</v>
      </c>
      <c r="H73" s="32">
        <f t="shared" si="6"/>
        <v>6250</v>
      </c>
      <c r="I73" s="6" t="s">
        <v>1</v>
      </c>
    </row>
    <row r="74" spans="1:9" ht="40.5" customHeight="1" x14ac:dyDescent="0.3">
      <c r="A74" s="6">
        <v>65</v>
      </c>
      <c r="B74" s="7" t="s">
        <v>143</v>
      </c>
      <c r="C74" s="7" t="s">
        <v>22</v>
      </c>
      <c r="D74" s="28">
        <v>3500</v>
      </c>
      <c r="E74" s="28">
        <v>0</v>
      </c>
      <c r="F74" s="28">
        <v>250</v>
      </c>
      <c r="G74" s="28">
        <v>223.05</v>
      </c>
      <c r="H74" s="39">
        <f t="shared" ref="H74:H100" si="7">SUM(D74:G74)</f>
        <v>3973.05</v>
      </c>
      <c r="I74" s="6" t="s">
        <v>1</v>
      </c>
    </row>
    <row r="75" spans="1:9" ht="25.5" customHeight="1" x14ac:dyDescent="0.3">
      <c r="A75" s="7">
        <v>66</v>
      </c>
      <c r="B75" s="14" t="s">
        <v>144</v>
      </c>
      <c r="C75" s="6" t="s">
        <v>108</v>
      </c>
      <c r="D75" s="5">
        <v>6000</v>
      </c>
      <c r="E75" s="5">
        <v>0</v>
      </c>
      <c r="F75" s="5">
        <v>250</v>
      </c>
      <c r="G75" s="5">
        <v>0</v>
      </c>
      <c r="H75" s="32">
        <f t="shared" si="7"/>
        <v>6250</v>
      </c>
      <c r="I75" s="6" t="s">
        <v>1</v>
      </c>
    </row>
    <row r="76" spans="1:9" ht="25.5" customHeight="1" x14ac:dyDescent="0.3">
      <c r="A76" s="6">
        <v>67</v>
      </c>
      <c r="B76" s="14" t="s">
        <v>145</v>
      </c>
      <c r="C76" s="7" t="s">
        <v>47</v>
      </c>
      <c r="D76" s="5">
        <v>5000</v>
      </c>
      <c r="E76" s="5">
        <v>0</v>
      </c>
      <c r="F76" s="5">
        <v>250</v>
      </c>
      <c r="G76" s="5">
        <v>0</v>
      </c>
      <c r="H76" s="32">
        <f t="shared" si="7"/>
        <v>5250</v>
      </c>
      <c r="I76" s="6" t="s">
        <v>1</v>
      </c>
    </row>
    <row r="77" spans="1:9" ht="25.5" customHeight="1" x14ac:dyDescent="0.3">
      <c r="A77" s="7">
        <v>68</v>
      </c>
      <c r="B77" s="8" t="s">
        <v>146</v>
      </c>
      <c r="C77" s="7" t="s">
        <v>101</v>
      </c>
      <c r="D77" s="5">
        <v>5000</v>
      </c>
      <c r="E77" s="5">
        <v>0</v>
      </c>
      <c r="F77" s="5">
        <v>250</v>
      </c>
      <c r="G77" s="5">
        <v>0</v>
      </c>
      <c r="H77" s="32">
        <f t="shared" si="7"/>
        <v>5250</v>
      </c>
      <c r="I77" s="6" t="s">
        <v>1</v>
      </c>
    </row>
    <row r="78" spans="1:9" ht="25.5" customHeight="1" x14ac:dyDescent="0.3">
      <c r="A78" s="6">
        <v>69</v>
      </c>
      <c r="B78" s="6" t="s">
        <v>148</v>
      </c>
      <c r="C78" s="6" t="s">
        <v>149</v>
      </c>
      <c r="D78" s="5">
        <v>8000</v>
      </c>
      <c r="E78" s="5">
        <v>0</v>
      </c>
      <c r="F78" s="5">
        <v>250</v>
      </c>
      <c r="G78" s="5">
        <v>0</v>
      </c>
      <c r="H78" s="32">
        <f t="shared" si="7"/>
        <v>8250</v>
      </c>
      <c r="I78" s="6" t="s">
        <v>1</v>
      </c>
    </row>
    <row r="79" spans="1:9" ht="25.5" customHeight="1" x14ac:dyDescent="0.3">
      <c r="A79" s="7">
        <v>70</v>
      </c>
      <c r="B79" s="14" t="s">
        <v>150</v>
      </c>
      <c r="C79" s="6" t="s">
        <v>151</v>
      </c>
      <c r="D79" s="5">
        <v>8000</v>
      </c>
      <c r="E79" s="5">
        <v>0</v>
      </c>
      <c r="F79" s="5">
        <v>250</v>
      </c>
      <c r="G79" s="5">
        <v>0</v>
      </c>
      <c r="H79" s="32">
        <f t="shared" si="7"/>
        <v>8250</v>
      </c>
      <c r="I79" s="6" t="s">
        <v>1</v>
      </c>
    </row>
    <row r="80" spans="1:9" ht="32.25" customHeight="1" x14ac:dyDescent="0.3">
      <c r="A80" s="6">
        <v>71</v>
      </c>
      <c r="B80" s="7" t="s">
        <v>152</v>
      </c>
      <c r="C80" s="19" t="s">
        <v>153</v>
      </c>
      <c r="D80" s="5">
        <v>5000</v>
      </c>
      <c r="E80" s="5">
        <v>0</v>
      </c>
      <c r="F80" s="5">
        <v>250</v>
      </c>
      <c r="G80" s="5">
        <v>0</v>
      </c>
      <c r="H80" s="32">
        <f t="shared" si="7"/>
        <v>5250</v>
      </c>
      <c r="I80" s="6" t="s">
        <v>1</v>
      </c>
    </row>
    <row r="81" spans="1:10" ht="32.25" customHeight="1" x14ac:dyDescent="0.3">
      <c r="A81" s="7">
        <v>72</v>
      </c>
      <c r="B81" s="7" t="s">
        <v>154</v>
      </c>
      <c r="C81" s="19" t="s">
        <v>14</v>
      </c>
      <c r="D81" s="5">
        <v>3500</v>
      </c>
      <c r="E81" s="5">
        <v>0</v>
      </c>
      <c r="F81" s="5">
        <v>250</v>
      </c>
      <c r="G81" s="5">
        <v>223.05</v>
      </c>
      <c r="H81" s="32">
        <f t="shared" si="7"/>
        <v>3973.05</v>
      </c>
      <c r="I81" s="6" t="s">
        <v>1</v>
      </c>
    </row>
    <row r="82" spans="1:10" ht="28.5" customHeight="1" x14ac:dyDescent="0.3">
      <c r="A82" s="6">
        <v>73</v>
      </c>
      <c r="B82" s="7" t="s">
        <v>155</v>
      </c>
      <c r="C82" s="8" t="s">
        <v>101</v>
      </c>
      <c r="D82" s="5">
        <v>5000</v>
      </c>
      <c r="E82" s="5">
        <v>0</v>
      </c>
      <c r="F82" s="5">
        <v>250</v>
      </c>
      <c r="G82" s="5">
        <v>0</v>
      </c>
      <c r="H82" s="32">
        <f t="shared" si="7"/>
        <v>5250</v>
      </c>
      <c r="I82" s="6" t="s">
        <v>1</v>
      </c>
    </row>
    <row r="83" spans="1:10" ht="27.75" customHeight="1" x14ac:dyDescent="0.3">
      <c r="A83" s="7">
        <v>74</v>
      </c>
      <c r="B83" s="6" t="s">
        <v>156</v>
      </c>
      <c r="C83" s="19" t="s">
        <v>5</v>
      </c>
      <c r="D83" s="5">
        <v>5000</v>
      </c>
      <c r="E83" s="5">
        <v>0</v>
      </c>
      <c r="F83" s="5">
        <v>250</v>
      </c>
      <c r="G83" s="5">
        <v>0</v>
      </c>
      <c r="H83" s="32">
        <f t="shared" si="7"/>
        <v>5250</v>
      </c>
      <c r="I83" s="6" t="s">
        <v>1</v>
      </c>
      <c r="J83" s="30"/>
    </row>
    <row r="84" spans="1:10" ht="32.25" customHeight="1" x14ac:dyDescent="0.3">
      <c r="A84" s="6">
        <v>75</v>
      </c>
      <c r="B84" s="6" t="s">
        <v>157</v>
      </c>
      <c r="C84" s="19" t="s">
        <v>5</v>
      </c>
      <c r="D84" s="5">
        <v>5000</v>
      </c>
      <c r="E84" s="5">
        <v>0</v>
      </c>
      <c r="F84" s="5">
        <v>250</v>
      </c>
      <c r="G84" s="5">
        <v>0</v>
      </c>
      <c r="H84" s="32">
        <f t="shared" si="7"/>
        <v>5250</v>
      </c>
      <c r="I84" s="6" t="s">
        <v>1</v>
      </c>
      <c r="J84" s="30"/>
    </row>
    <row r="85" spans="1:10" ht="48" customHeight="1" x14ac:dyDescent="0.3">
      <c r="A85" s="7">
        <v>76</v>
      </c>
      <c r="B85" s="6" t="s">
        <v>195</v>
      </c>
      <c r="C85" s="7" t="s">
        <v>198</v>
      </c>
      <c r="D85" s="5">
        <v>8000</v>
      </c>
      <c r="E85" s="5">
        <v>0</v>
      </c>
      <c r="F85" s="5">
        <v>250</v>
      </c>
      <c r="G85" s="5">
        <v>0</v>
      </c>
      <c r="H85" s="32">
        <f t="shared" si="7"/>
        <v>8250</v>
      </c>
      <c r="I85" s="6" t="s">
        <v>1</v>
      </c>
      <c r="J85" s="30"/>
    </row>
    <row r="86" spans="1:10" ht="32.25" customHeight="1" x14ac:dyDescent="0.3">
      <c r="A86" s="6">
        <v>77</v>
      </c>
      <c r="B86" s="6" t="s">
        <v>196</v>
      </c>
      <c r="C86" s="36" t="s">
        <v>85</v>
      </c>
      <c r="D86" s="5">
        <v>8000</v>
      </c>
      <c r="E86" s="5">
        <v>0</v>
      </c>
      <c r="F86" s="5">
        <v>250</v>
      </c>
      <c r="G86" s="5">
        <v>0</v>
      </c>
      <c r="H86" s="32">
        <f t="shared" si="7"/>
        <v>8250</v>
      </c>
      <c r="I86" s="6" t="s">
        <v>1</v>
      </c>
    </row>
    <row r="87" spans="1:10" ht="32.25" customHeight="1" x14ac:dyDescent="0.3">
      <c r="A87" s="7">
        <v>78</v>
      </c>
      <c r="B87" s="6" t="s">
        <v>197</v>
      </c>
      <c r="C87" s="36" t="s">
        <v>199</v>
      </c>
      <c r="D87" s="5">
        <v>5000</v>
      </c>
      <c r="E87" s="5">
        <v>0</v>
      </c>
      <c r="F87" s="5">
        <v>250</v>
      </c>
      <c r="G87" s="5">
        <v>0</v>
      </c>
      <c r="H87" s="32">
        <f t="shared" si="7"/>
        <v>5250</v>
      </c>
      <c r="I87" s="6" t="s">
        <v>1</v>
      </c>
    </row>
    <row r="88" spans="1:10" ht="32.25" customHeight="1" x14ac:dyDescent="0.3">
      <c r="A88" s="6">
        <v>79</v>
      </c>
      <c r="B88" s="34" t="s">
        <v>202</v>
      </c>
      <c r="C88" s="36" t="s">
        <v>22</v>
      </c>
      <c r="D88" s="5">
        <v>3500</v>
      </c>
      <c r="E88" s="5">
        <v>0</v>
      </c>
      <c r="F88" s="5">
        <v>250</v>
      </c>
      <c r="G88" s="5">
        <v>223.05</v>
      </c>
      <c r="H88" s="32">
        <f t="shared" si="7"/>
        <v>3973.05</v>
      </c>
      <c r="I88" s="6" t="s">
        <v>1</v>
      </c>
    </row>
    <row r="89" spans="1:10" ht="32.25" customHeight="1" x14ac:dyDescent="0.3">
      <c r="A89" s="7">
        <v>80</v>
      </c>
      <c r="B89" s="34" t="s">
        <v>203</v>
      </c>
      <c r="C89" s="36" t="s">
        <v>70</v>
      </c>
      <c r="D89" s="5">
        <v>4000</v>
      </c>
      <c r="E89" s="5">
        <v>0</v>
      </c>
      <c r="F89" s="5">
        <v>250</v>
      </c>
      <c r="G89" s="5">
        <v>0</v>
      </c>
      <c r="H89" s="32">
        <f t="shared" si="7"/>
        <v>4250</v>
      </c>
      <c r="I89" s="6" t="s">
        <v>1</v>
      </c>
    </row>
    <row r="90" spans="1:10" ht="32.25" customHeight="1" x14ac:dyDescent="0.3">
      <c r="A90" s="6">
        <v>81</v>
      </c>
      <c r="B90" s="34" t="s">
        <v>204</v>
      </c>
      <c r="C90" s="36" t="s">
        <v>208</v>
      </c>
      <c r="D90" s="5">
        <v>5000</v>
      </c>
      <c r="E90" s="5">
        <v>0</v>
      </c>
      <c r="F90" s="5">
        <v>250</v>
      </c>
      <c r="G90" s="5">
        <v>0</v>
      </c>
      <c r="H90" s="32">
        <f t="shared" si="7"/>
        <v>5250</v>
      </c>
      <c r="I90" s="6" t="s">
        <v>1</v>
      </c>
    </row>
    <row r="91" spans="1:10" ht="32.25" customHeight="1" x14ac:dyDescent="0.3">
      <c r="A91" s="7">
        <v>82</v>
      </c>
      <c r="B91" s="34" t="s">
        <v>205</v>
      </c>
      <c r="C91" s="36" t="s">
        <v>5</v>
      </c>
      <c r="D91" s="5">
        <v>5000</v>
      </c>
      <c r="E91" s="5">
        <v>0</v>
      </c>
      <c r="F91" s="5">
        <v>250</v>
      </c>
      <c r="G91" s="5">
        <v>0</v>
      </c>
      <c r="H91" s="32">
        <f t="shared" si="7"/>
        <v>5250</v>
      </c>
      <c r="I91" s="6" t="s">
        <v>1</v>
      </c>
    </row>
    <row r="92" spans="1:10" ht="32.25" customHeight="1" x14ac:dyDescent="0.3">
      <c r="A92" s="6">
        <v>83</v>
      </c>
      <c r="B92" s="34" t="s">
        <v>206</v>
      </c>
      <c r="C92" s="36" t="s">
        <v>63</v>
      </c>
      <c r="D92" s="5">
        <v>5000</v>
      </c>
      <c r="E92" s="5">
        <v>0</v>
      </c>
      <c r="F92" s="5">
        <v>250</v>
      </c>
      <c r="G92" s="5">
        <v>0</v>
      </c>
      <c r="H92" s="32">
        <f t="shared" si="7"/>
        <v>5250</v>
      </c>
      <c r="I92" s="6" t="s">
        <v>1</v>
      </c>
    </row>
    <row r="93" spans="1:10" ht="32.25" customHeight="1" x14ac:dyDescent="0.3">
      <c r="A93" s="7">
        <v>84</v>
      </c>
      <c r="B93" s="34" t="s">
        <v>207</v>
      </c>
      <c r="C93" s="36" t="s">
        <v>101</v>
      </c>
      <c r="D93" s="5">
        <v>5000</v>
      </c>
      <c r="E93" s="5">
        <v>0</v>
      </c>
      <c r="F93" s="5">
        <v>250</v>
      </c>
      <c r="G93" s="5">
        <v>0</v>
      </c>
      <c r="H93" s="32">
        <f t="shared" si="7"/>
        <v>5250</v>
      </c>
      <c r="I93" s="6" t="s">
        <v>1</v>
      </c>
    </row>
    <row r="94" spans="1:10" ht="32.25" customHeight="1" x14ac:dyDescent="0.3">
      <c r="A94" s="6">
        <v>85</v>
      </c>
      <c r="B94" s="34" t="s">
        <v>184</v>
      </c>
      <c r="C94" s="36" t="s">
        <v>70</v>
      </c>
      <c r="D94" s="5">
        <v>4000</v>
      </c>
      <c r="E94" s="5">
        <v>0</v>
      </c>
      <c r="F94" s="5">
        <v>250</v>
      </c>
      <c r="G94" s="5">
        <v>0</v>
      </c>
      <c r="H94" s="32">
        <f t="shared" si="7"/>
        <v>4250</v>
      </c>
      <c r="I94" s="6" t="s">
        <v>1</v>
      </c>
    </row>
    <row r="95" spans="1:10" ht="32.25" customHeight="1" x14ac:dyDescent="0.3">
      <c r="A95" s="7">
        <v>86</v>
      </c>
      <c r="B95" s="34" t="s">
        <v>216</v>
      </c>
      <c r="C95" s="36" t="s">
        <v>217</v>
      </c>
      <c r="D95" s="5">
        <v>10000</v>
      </c>
      <c r="E95" s="5">
        <v>0</v>
      </c>
      <c r="F95" s="5">
        <v>250</v>
      </c>
      <c r="G95" s="5">
        <v>0</v>
      </c>
      <c r="H95" s="32">
        <f t="shared" si="7"/>
        <v>10250</v>
      </c>
      <c r="I95" s="34" t="s">
        <v>1</v>
      </c>
    </row>
    <row r="96" spans="1:10" ht="32.25" customHeight="1" x14ac:dyDescent="0.3">
      <c r="A96" s="6">
        <v>87</v>
      </c>
      <c r="B96" s="34" t="s">
        <v>239</v>
      </c>
      <c r="C96" s="36" t="s">
        <v>240</v>
      </c>
      <c r="D96" s="5">
        <v>4516.13</v>
      </c>
      <c r="E96" s="5">
        <v>0</v>
      </c>
      <c r="F96" s="5">
        <v>225.81</v>
      </c>
      <c r="G96" s="5">
        <v>0</v>
      </c>
      <c r="H96" s="32">
        <f t="shared" si="7"/>
        <v>4741.9400000000005</v>
      </c>
      <c r="I96" s="34" t="s">
        <v>1</v>
      </c>
    </row>
    <row r="97" spans="1:9" ht="32.25" customHeight="1" x14ac:dyDescent="0.3">
      <c r="A97" s="7">
        <v>88</v>
      </c>
      <c r="B97" s="34" t="s">
        <v>241</v>
      </c>
      <c r="C97" s="36" t="s">
        <v>242</v>
      </c>
      <c r="D97" s="5">
        <v>4516.13</v>
      </c>
      <c r="E97" s="5">
        <v>0</v>
      </c>
      <c r="F97" s="5">
        <v>225.81</v>
      </c>
      <c r="G97" s="5">
        <v>0</v>
      </c>
      <c r="H97" s="32">
        <f t="shared" si="7"/>
        <v>4741.9400000000005</v>
      </c>
      <c r="I97" s="34" t="s">
        <v>1</v>
      </c>
    </row>
    <row r="98" spans="1:9" ht="32.25" customHeight="1" x14ac:dyDescent="0.3">
      <c r="A98" s="6">
        <v>89</v>
      </c>
      <c r="B98" s="34" t="s">
        <v>243</v>
      </c>
      <c r="C98" s="36" t="s">
        <v>101</v>
      </c>
      <c r="D98" s="5">
        <v>3064.52</v>
      </c>
      <c r="E98" s="5">
        <v>0</v>
      </c>
      <c r="F98" s="5">
        <v>153.22999999999999</v>
      </c>
      <c r="G98" s="5">
        <v>0</v>
      </c>
      <c r="H98" s="32">
        <f t="shared" si="7"/>
        <v>3217.75</v>
      </c>
      <c r="I98" s="34" t="s">
        <v>1</v>
      </c>
    </row>
    <row r="99" spans="1:9" ht="32.25" customHeight="1" x14ac:dyDescent="0.3">
      <c r="A99" s="7">
        <v>90</v>
      </c>
      <c r="B99" s="34" t="s">
        <v>244</v>
      </c>
      <c r="C99" s="36" t="s">
        <v>24</v>
      </c>
      <c r="D99" s="5">
        <v>5419.35</v>
      </c>
      <c r="E99" s="5">
        <v>0</v>
      </c>
      <c r="F99" s="5">
        <v>225.81</v>
      </c>
      <c r="G99" s="5">
        <v>0</v>
      </c>
      <c r="H99" s="32">
        <f t="shared" si="7"/>
        <v>5645.1600000000008</v>
      </c>
      <c r="I99" s="34" t="s">
        <v>1</v>
      </c>
    </row>
    <row r="100" spans="1:9" ht="32.25" customHeight="1" x14ac:dyDescent="0.3">
      <c r="A100" s="6">
        <v>91</v>
      </c>
      <c r="B100" s="34" t="s">
        <v>245</v>
      </c>
      <c r="C100" s="36" t="s">
        <v>5</v>
      </c>
      <c r="D100" s="5">
        <v>6833.33</v>
      </c>
      <c r="E100" s="5">
        <v>0</v>
      </c>
      <c r="F100" s="5">
        <v>341.67</v>
      </c>
      <c r="G100" s="5">
        <v>0</v>
      </c>
      <c r="H100" s="32">
        <f t="shared" si="7"/>
        <v>7175</v>
      </c>
      <c r="I100" s="34" t="s">
        <v>246</v>
      </c>
    </row>
    <row r="101" spans="1:9" x14ac:dyDescent="0.3">
      <c r="H101" s="33"/>
    </row>
  </sheetData>
  <mergeCells count="1">
    <mergeCell ref="A8:I8"/>
  </mergeCells>
  <pageMargins left="1.25" right="0.70866141732283472" top="0.55118110236220474" bottom="0.74803149606299213" header="0.31496062992125984" footer="0.31496062992125984"/>
  <pageSetup scale="37" orientation="landscape" horizontalDpi="4294967293" r:id="rId1"/>
  <rowBreaks count="1" manualBreakCount="1">
    <brk id="82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0DA1-51C2-421A-98D6-B1A2816D227A}">
  <sheetPr>
    <tabColor theme="5"/>
    <pageSetUpPr fitToPage="1"/>
  </sheetPr>
  <dimension ref="A4:I29"/>
  <sheetViews>
    <sheetView showGridLines="0" tabSelected="1" view="pageBreakPreview" topLeftCell="A11" zoomScale="80" zoomScaleNormal="80" zoomScaleSheetLayoutView="80" workbookViewId="0">
      <selection activeCell="D23" sqref="D23"/>
    </sheetView>
  </sheetViews>
  <sheetFormatPr baseColWidth="10" defaultRowHeight="15.75" x14ac:dyDescent="0.3"/>
  <cols>
    <col min="1" max="1" width="6.140625" style="1" customWidth="1"/>
    <col min="2" max="2" width="61.7109375" style="1" bestFit="1" customWidth="1"/>
    <col min="3" max="3" width="78.85546875" style="1" customWidth="1"/>
    <col min="4" max="4" width="17" style="1" customWidth="1"/>
    <col min="5" max="5" width="14.7109375" style="1" customWidth="1"/>
    <col min="6" max="6" width="22.7109375" style="2" customWidth="1"/>
    <col min="7" max="7" width="19.28515625" style="3" customWidth="1"/>
    <col min="8" max="8" width="92.42578125" style="1" bestFit="1" customWidth="1"/>
    <col min="9" max="16384" width="11.42578125" style="1"/>
  </cols>
  <sheetData>
    <row r="4" spans="1:8" ht="32.25" customHeight="1" x14ac:dyDescent="0.3"/>
    <row r="6" spans="1:8" x14ac:dyDescent="0.3">
      <c r="A6" s="20" t="s">
        <v>42</v>
      </c>
      <c r="C6" s="21"/>
    </row>
    <row r="7" spans="1:8" x14ac:dyDescent="0.3">
      <c r="A7" s="20" t="s">
        <v>219</v>
      </c>
      <c r="C7" s="21"/>
    </row>
    <row r="8" spans="1:8" x14ac:dyDescent="0.3">
      <c r="A8" s="20" t="s">
        <v>41</v>
      </c>
      <c r="C8" s="21"/>
    </row>
    <row r="9" spans="1:8" ht="25.5" customHeight="1" x14ac:dyDescent="0.3">
      <c r="A9" s="41" t="s">
        <v>158</v>
      </c>
      <c r="B9" s="41"/>
      <c r="C9" s="41"/>
      <c r="D9" s="41"/>
      <c r="E9" s="41"/>
      <c r="F9" s="41"/>
      <c r="G9" s="41"/>
      <c r="H9" s="41"/>
    </row>
    <row r="10" spans="1:8" ht="37.5" customHeight="1" x14ac:dyDescent="0.3">
      <c r="A10" s="22" t="s">
        <v>39</v>
      </c>
      <c r="B10" s="22" t="s">
        <v>38</v>
      </c>
      <c r="C10" s="22" t="s">
        <v>37</v>
      </c>
      <c r="D10" s="9" t="s">
        <v>36</v>
      </c>
      <c r="E10" s="9" t="s">
        <v>33</v>
      </c>
      <c r="F10" s="9" t="s">
        <v>30</v>
      </c>
      <c r="G10" s="9" t="s">
        <v>27</v>
      </c>
      <c r="H10" s="22" t="s">
        <v>26</v>
      </c>
    </row>
    <row r="11" spans="1:8" ht="35.25" customHeight="1" x14ac:dyDescent="0.3">
      <c r="A11" s="7">
        <v>1</v>
      </c>
      <c r="B11" s="17" t="s">
        <v>159</v>
      </c>
      <c r="C11" s="6" t="s">
        <v>160</v>
      </c>
      <c r="D11" s="5">
        <v>17000</v>
      </c>
      <c r="E11" s="5">
        <v>0</v>
      </c>
      <c r="F11" s="5">
        <v>250</v>
      </c>
      <c r="G11" s="32">
        <f>SUM(D11:F11)</f>
        <v>17250</v>
      </c>
      <c r="H11" s="36" t="s">
        <v>1</v>
      </c>
    </row>
    <row r="12" spans="1:8" ht="35.25" customHeight="1" x14ac:dyDescent="0.3">
      <c r="A12" s="7">
        <v>2</v>
      </c>
      <c r="B12" s="7" t="s">
        <v>201</v>
      </c>
      <c r="C12" s="6" t="s">
        <v>161</v>
      </c>
      <c r="D12" s="5" t="s">
        <v>162</v>
      </c>
      <c r="E12" s="5">
        <v>0</v>
      </c>
      <c r="F12" s="5">
        <v>250</v>
      </c>
      <c r="G12" s="32">
        <v>9000</v>
      </c>
      <c r="H12" s="36" t="s">
        <v>1</v>
      </c>
    </row>
    <row r="13" spans="1:8" ht="35.25" customHeight="1" x14ac:dyDescent="0.3">
      <c r="A13" s="7">
        <v>3</v>
      </c>
      <c r="B13" s="14" t="s">
        <v>163</v>
      </c>
      <c r="C13" s="6" t="s">
        <v>164</v>
      </c>
      <c r="D13" s="5">
        <v>15000</v>
      </c>
      <c r="E13" s="5">
        <v>0</v>
      </c>
      <c r="F13" s="5">
        <v>250</v>
      </c>
      <c r="G13" s="32">
        <f t="shared" ref="G13:G22" si="0">SUM(D13:F13)</f>
        <v>15250</v>
      </c>
      <c r="H13" s="36" t="s">
        <v>1</v>
      </c>
    </row>
    <row r="14" spans="1:8" ht="35.25" customHeight="1" x14ac:dyDescent="0.3">
      <c r="A14" s="7">
        <v>4</v>
      </c>
      <c r="B14" s="7" t="s">
        <v>165</v>
      </c>
      <c r="C14" s="6" t="s">
        <v>166</v>
      </c>
      <c r="D14" s="5">
        <v>13000</v>
      </c>
      <c r="E14" s="5">
        <v>375</v>
      </c>
      <c r="F14" s="5">
        <v>250</v>
      </c>
      <c r="G14" s="32">
        <f t="shared" si="0"/>
        <v>13625</v>
      </c>
      <c r="H14" s="36" t="s">
        <v>1</v>
      </c>
    </row>
    <row r="15" spans="1:8" ht="35.25" customHeight="1" x14ac:dyDescent="0.3">
      <c r="A15" s="7">
        <v>5</v>
      </c>
      <c r="B15" s="7" t="s">
        <v>167</v>
      </c>
      <c r="C15" s="6" t="s">
        <v>168</v>
      </c>
      <c r="D15" s="5">
        <v>7000</v>
      </c>
      <c r="E15" s="5">
        <v>0</v>
      </c>
      <c r="F15" s="5">
        <v>250</v>
      </c>
      <c r="G15" s="32">
        <f t="shared" si="0"/>
        <v>7250</v>
      </c>
      <c r="H15" s="36" t="s">
        <v>1</v>
      </c>
    </row>
    <row r="16" spans="1:8" ht="35.25" customHeight="1" x14ac:dyDescent="0.3">
      <c r="A16" s="7">
        <v>6</v>
      </c>
      <c r="B16" s="7" t="s">
        <v>169</v>
      </c>
      <c r="C16" s="7" t="s">
        <v>170</v>
      </c>
      <c r="D16" s="5">
        <v>9600</v>
      </c>
      <c r="E16" s="5">
        <v>375</v>
      </c>
      <c r="F16" s="5">
        <v>250</v>
      </c>
      <c r="G16" s="32">
        <f t="shared" si="0"/>
        <v>10225</v>
      </c>
      <c r="H16" s="36" t="s">
        <v>1</v>
      </c>
    </row>
    <row r="17" spans="1:9" ht="35.25" customHeight="1" x14ac:dyDescent="0.3">
      <c r="A17" s="7">
        <v>7</v>
      </c>
      <c r="B17" s="14" t="s">
        <v>171</v>
      </c>
      <c r="C17" s="7" t="s">
        <v>172</v>
      </c>
      <c r="D17" s="5">
        <v>14000</v>
      </c>
      <c r="E17" s="5">
        <v>0</v>
      </c>
      <c r="F17" s="5">
        <v>250</v>
      </c>
      <c r="G17" s="32">
        <f t="shared" si="0"/>
        <v>14250</v>
      </c>
      <c r="H17" s="36" t="s">
        <v>1</v>
      </c>
    </row>
    <row r="18" spans="1:9" ht="35.25" customHeight="1" x14ac:dyDescent="0.3">
      <c r="A18" s="7">
        <v>8</v>
      </c>
      <c r="B18" s="6" t="s">
        <v>200</v>
      </c>
      <c r="C18" s="7" t="s">
        <v>173</v>
      </c>
      <c r="D18" s="5">
        <v>15000</v>
      </c>
      <c r="E18" s="5">
        <v>375</v>
      </c>
      <c r="F18" s="5">
        <v>250</v>
      </c>
      <c r="G18" s="32">
        <f t="shared" si="0"/>
        <v>15625</v>
      </c>
      <c r="H18" s="36" t="s">
        <v>1</v>
      </c>
      <c r="I18" s="23"/>
    </row>
    <row r="19" spans="1:9" ht="35.25" customHeight="1" x14ac:dyDescent="0.3">
      <c r="A19" s="7">
        <v>9</v>
      </c>
      <c r="B19" s="6" t="s">
        <v>174</v>
      </c>
      <c r="C19" s="7" t="s">
        <v>177</v>
      </c>
      <c r="D19" s="5">
        <v>15354.84</v>
      </c>
      <c r="E19" s="5">
        <v>0</v>
      </c>
      <c r="F19" s="5">
        <v>225.81</v>
      </c>
      <c r="G19" s="32">
        <f t="shared" si="0"/>
        <v>15580.65</v>
      </c>
      <c r="H19" s="36" t="s">
        <v>231</v>
      </c>
    </row>
    <row r="20" spans="1:9" ht="39.75" customHeight="1" x14ac:dyDescent="0.3">
      <c r="A20" s="7">
        <v>10</v>
      </c>
      <c r="B20" s="6" t="s">
        <v>175</v>
      </c>
      <c r="C20" s="7" t="s">
        <v>176</v>
      </c>
      <c r="D20" s="5">
        <v>7000</v>
      </c>
      <c r="E20" s="5">
        <v>0</v>
      </c>
      <c r="F20" s="5">
        <v>250</v>
      </c>
      <c r="G20" s="32">
        <f t="shared" si="0"/>
        <v>7250</v>
      </c>
      <c r="H20" s="36" t="s">
        <v>1</v>
      </c>
    </row>
    <row r="21" spans="1:9" ht="39.75" customHeight="1" x14ac:dyDescent="0.3">
      <c r="A21" s="7">
        <v>11</v>
      </c>
      <c r="B21" s="6" t="s">
        <v>190</v>
      </c>
      <c r="C21" s="7" t="s">
        <v>191</v>
      </c>
      <c r="D21" s="24">
        <v>15000</v>
      </c>
      <c r="E21" s="24">
        <v>375</v>
      </c>
      <c r="F21" s="25">
        <v>250</v>
      </c>
      <c r="G21" s="32">
        <f t="shared" si="0"/>
        <v>15625</v>
      </c>
      <c r="H21" s="36" t="s">
        <v>1</v>
      </c>
    </row>
    <row r="22" spans="1:9" ht="39.75" customHeight="1" x14ac:dyDescent="0.3">
      <c r="A22" s="7">
        <v>12</v>
      </c>
      <c r="B22" s="7" t="s">
        <v>147</v>
      </c>
      <c r="C22" s="7" t="s">
        <v>232</v>
      </c>
      <c r="D22" s="24">
        <v>12645.16</v>
      </c>
      <c r="E22" s="24">
        <v>338.71</v>
      </c>
      <c r="F22" s="25">
        <v>225.81</v>
      </c>
      <c r="G22" s="32">
        <f t="shared" si="0"/>
        <v>13209.679999999998</v>
      </c>
      <c r="H22" s="36" t="s">
        <v>231</v>
      </c>
    </row>
    <row r="23" spans="1:9" ht="39.75" customHeight="1" x14ac:dyDescent="0.3">
      <c r="A23" s="7">
        <v>13</v>
      </c>
      <c r="B23" s="6" t="s">
        <v>192</v>
      </c>
      <c r="C23" s="7" t="s">
        <v>193</v>
      </c>
      <c r="D23" s="24">
        <v>10000</v>
      </c>
      <c r="E23" s="24">
        <v>375</v>
      </c>
      <c r="F23" s="25">
        <v>250</v>
      </c>
      <c r="G23" s="32">
        <f t="shared" ref="G23:G24" si="1">SUM(D23:F23)</f>
        <v>10625</v>
      </c>
      <c r="H23" s="36" t="s">
        <v>1</v>
      </c>
    </row>
    <row r="24" spans="1:9" ht="39.75" customHeight="1" x14ac:dyDescent="0.3">
      <c r="A24" s="7">
        <v>14</v>
      </c>
      <c r="B24" s="6" t="s">
        <v>214</v>
      </c>
      <c r="C24" s="7" t="s">
        <v>215</v>
      </c>
      <c r="D24" s="24">
        <v>17000</v>
      </c>
      <c r="E24" s="24">
        <v>375</v>
      </c>
      <c r="F24" s="25">
        <v>250</v>
      </c>
      <c r="G24" s="32">
        <f t="shared" si="1"/>
        <v>17625</v>
      </c>
      <c r="H24" s="36" t="s">
        <v>1</v>
      </c>
    </row>
    <row r="25" spans="1:9" ht="39.75" customHeight="1" x14ac:dyDescent="0.3">
      <c r="A25" s="7">
        <v>15</v>
      </c>
      <c r="B25" s="7" t="s">
        <v>224</v>
      </c>
      <c r="C25" s="7" t="s">
        <v>226</v>
      </c>
      <c r="D25" s="24">
        <v>17419.349999999999</v>
      </c>
      <c r="E25" s="24">
        <v>217.74</v>
      </c>
      <c r="F25" s="25">
        <v>326.61</v>
      </c>
      <c r="G25" s="32">
        <f>SUM(D25:F25)</f>
        <v>17963.7</v>
      </c>
      <c r="H25" s="36" t="s">
        <v>225</v>
      </c>
    </row>
    <row r="26" spans="1:9" ht="39.75" customHeight="1" x14ac:dyDescent="0.3">
      <c r="A26" s="7">
        <v>16</v>
      </c>
      <c r="B26" s="7" t="s">
        <v>227</v>
      </c>
      <c r="C26" s="7" t="s">
        <v>247</v>
      </c>
      <c r="D26" s="24">
        <v>8709.68</v>
      </c>
      <c r="E26" s="24">
        <v>217.74</v>
      </c>
      <c r="F26" s="25">
        <v>326.61</v>
      </c>
      <c r="G26" s="32">
        <f>SUM(D26:F26)</f>
        <v>9254.0300000000007</v>
      </c>
      <c r="H26" s="36" t="s">
        <v>225</v>
      </c>
    </row>
    <row r="27" spans="1:9" ht="39.75" customHeight="1" x14ac:dyDescent="0.3">
      <c r="A27" s="7">
        <v>17</v>
      </c>
      <c r="B27" s="7" t="s">
        <v>229</v>
      </c>
      <c r="C27" s="7" t="s">
        <v>230</v>
      </c>
      <c r="D27" s="24">
        <f>8500+17000</f>
        <v>25500</v>
      </c>
      <c r="E27" s="24">
        <f>187.5+375</f>
        <v>562.5</v>
      </c>
      <c r="F27" s="25">
        <f>125+250</f>
        <v>375</v>
      </c>
      <c r="G27" s="32">
        <f>SUM(D27:F27)</f>
        <v>26437.5</v>
      </c>
      <c r="H27" s="23" t="s">
        <v>228</v>
      </c>
    </row>
    <row r="28" spans="1:9" ht="39.75" customHeight="1" x14ac:dyDescent="0.3">
      <c r="A28" s="7">
        <v>18</v>
      </c>
      <c r="B28" s="7" t="s">
        <v>234</v>
      </c>
      <c r="C28" s="7" t="s">
        <v>235</v>
      </c>
      <c r="D28" s="24">
        <f>5100+17000</f>
        <v>22100</v>
      </c>
      <c r="E28" s="5">
        <v>0</v>
      </c>
      <c r="F28" s="25">
        <f>250+75</f>
        <v>325</v>
      </c>
      <c r="G28" s="32">
        <f>SUM(D28:F28)</f>
        <v>22425</v>
      </c>
      <c r="H28" s="36" t="s">
        <v>236</v>
      </c>
    </row>
    <row r="29" spans="1:9" x14ac:dyDescent="0.3">
      <c r="G29" s="38"/>
    </row>
  </sheetData>
  <mergeCells count="1">
    <mergeCell ref="A9:H9"/>
  </mergeCells>
  <pageMargins left="0.70866141732283472" right="0.70866141732283472" top="0.35433070866141736" bottom="0.74803149606299213" header="0.31496062992125984" footer="0.31496062992125984"/>
  <pageSetup scale="39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3C8F-1431-4C36-91BA-51A7586E5D9C}">
  <sheetPr>
    <tabColor rgb="FFFFFF00"/>
  </sheetPr>
  <dimension ref="A1:N23"/>
  <sheetViews>
    <sheetView showGridLines="0" topLeftCell="A10" zoomScale="90" zoomScaleNormal="90" workbookViewId="0">
      <selection activeCell="C23" sqref="C23"/>
    </sheetView>
  </sheetViews>
  <sheetFormatPr baseColWidth="10" defaultRowHeight="15.75" x14ac:dyDescent="0.3"/>
  <cols>
    <col min="1" max="1" width="6.42578125" style="1" customWidth="1"/>
    <col min="2" max="2" width="57.7109375" style="26" customWidth="1"/>
    <col min="3" max="3" width="20" style="1" bestFit="1" customWidth="1"/>
    <col min="4" max="4" width="15.140625" style="1" customWidth="1"/>
    <col min="5" max="5" width="15.28515625" style="1" customWidth="1"/>
    <col min="6" max="6" width="29.5703125" style="1" customWidth="1"/>
    <col min="7" max="7" width="22.42578125" style="1" customWidth="1"/>
    <col min="8" max="8" width="15.28515625" style="1" customWidth="1"/>
    <col min="9" max="9" width="78.7109375" style="1" customWidth="1"/>
    <col min="10" max="16384" width="11.42578125" style="1"/>
  </cols>
  <sheetData>
    <row r="1" spans="1:14" x14ac:dyDescent="0.3">
      <c r="D1" s="3"/>
      <c r="E1" s="3"/>
      <c r="F1" s="3"/>
      <c r="G1" s="3"/>
    </row>
    <row r="2" spans="1:14" x14ac:dyDescent="0.3">
      <c r="D2" s="3"/>
      <c r="E2" s="3"/>
      <c r="F2" s="3"/>
      <c r="G2" s="3"/>
    </row>
    <row r="3" spans="1:14" x14ac:dyDescent="0.3">
      <c r="D3" s="3"/>
      <c r="E3" s="3"/>
      <c r="F3" s="3"/>
      <c r="G3" s="3"/>
    </row>
    <row r="4" spans="1:14" ht="26.25" customHeight="1" x14ac:dyDescent="0.3">
      <c r="D4" s="3"/>
      <c r="E4" s="3"/>
      <c r="F4" s="3"/>
      <c r="G4" s="3"/>
    </row>
    <row r="5" spans="1:14" x14ac:dyDescent="0.3">
      <c r="D5" s="3"/>
      <c r="E5" s="3"/>
      <c r="F5" s="3"/>
      <c r="G5" s="3"/>
    </row>
    <row r="6" spans="1:14" x14ac:dyDescent="0.3">
      <c r="A6" s="43" t="s">
        <v>42</v>
      </c>
      <c r="B6" s="43"/>
      <c r="C6" s="21"/>
      <c r="D6" s="3"/>
      <c r="E6" s="3"/>
      <c r="F6" s="3"/>
      <c r="G6" s="3"/>
    </row>
    <row r="7" spans="1:14" ht="18" customHeight="1" x14ac:dyDescent="0.3">
      <c r="A7" s="44" t="s">
        <v>219</v>
      </c>
      <c r="B7" s="44"/>
      <c r="D7" s="3"/>
      <c r="E7" s="3"/>
      <c r="F7" s="3"/>
      <c r="G7" s="3"/>
    </row>
    <row r="8" spans="1:14" ht="12" customHeight="1" x14ac:dyDescent="0.3">
      <c r="A8" s="20" t="s">
        <v>41</v>
      </c>
      <c r="C8" s="27"/>
      <c r="D8" s="3"/>
      <c r="E8" s="3"/>
      <c r="F8" s="3"/>
      <c r="G8" s="3"/>
    </row>
    <row r="9" spans="1:14" ht="25.5" customHeight="1" x14ac:dyDescent="0.3">
      <c r="A9" s="45" t="s">
        <v>178</v>
      </c>
      <c r="B9" s="45"/>
      <c r="C9" s="45"/>
      <c r="D9" s="45"/>
      <c r="E9" s="45"/>
      <c r="F9" s="45"/>
      <c r="G9" s="45"/>
      <c r="H9" s="45"/>
      <c r="I9" s="45"/>
    </row>
    <row r="10" spans="1:14" ht="39.75" customHeight="1" x14ac:dyDescent="0.3">
      <c r="A10" s="9" t="s">
        <v>39</v>
      </c>
      <c r="B10" s="9" t="s">
        <v>38</v>
      </c>
      <c r="C10" s="9" t="s">
        <v>37</v>
      </c>
      <c r="D10" s="9" t="s">
        <v>179</v>
      </c>
      <c r="E10" s="9" t="s">
        <v>36</v>
      </c>
      <c r="F10" s="9" t="s">
        <v>180</v>
      </c>
      <c r="G10" s="9" t="s">
        <v>30</v>
      </c>
      <c r="H10" s="9" t="s">
        <v>27</v>
      </c>
      <c r="I10" s="9" t="s">
        <v>26</v>
      </c>
      <c r="N10" s="1" t="s">
        <v>103</v>
      </c>
    </row>
    <row r="11" spans="1:14" ht="33" customHeight="1" x14ac:dyDescent="0.3">
      <c r="A11" s="7">
        <v>1</v>
      </c>
      <c r="B11" s="31" t="s">
        <v>181</v>
      </c>
      <c r="C11" s="6" t="s">
        <v>14</v>
      </c>
      <c r="D11" s="28">
        <v>78.25</v>
      </c>
      <c r="E11" s="28">
        <f t="shared" ref="E11:E17" si="0">D11*31</f>
        <v>2425.75</v>
      </c>
      <c r="F11" s="28">
        <v>1551.3</v>
      </c>
      <c r="G11" s="28">
        <v>250</v>
      </c>
      <c r="H11" s="28">
        <f>SUM(E11:G11)</f>
        <v>4227.05</v>
      </c>
      <c r="I11" s="7" t="s">
        <v>1</v>
      </c>
    </row>
    <row r="12" spans="1:14" ht="33" customHeight="1" x14ac:dyDescent="0.3">
      <c r="A12" s="7">
        <v>2</v>
      </c>
      <c r="B12" s="29" t="s">
        <v>182</v>
      </c>
      <c r="C12" s="7" t="s">
        <v>14</v>
      </c>
      <c r="D12" s="28">
        <v>71.400000000000006</v>
      </c>
      <c r="E12" s="28">
        <f t="shared" si="0"/>
        <v>2213.4</v>
      </c>
      <c r="F12" s="28">
        <v>1551.3</v>
      </c>
      <c r="G12" s="28">
        <v>250</v>
      </c>
      <c r="H12" s="28">
        <f t="shared" ref="H12:H18" si="1">SUM(E12:G12)</f>
        <v>4014.7</v>
      </c>
      <c r="I12" s="7" t="s">
        <v>1</v>
      </c>
    </row>
    <row r="13" spans="1:14" ht="33" customHeight="1" x14ac:dyDescent="0.3">
      <c r="A13" s="7">
        <v>3</v>
      </c>
      <c r="B13" s="29" t="s">
        <v>183</v>
      </c>
      <c r="C13" s="6" t="s">
        <v>14</v>
      </c>
      <c r="D13" s="28">
        <v>78.25</v>
      </c>
      <c r="E13" s="28">
        <f t="shared" si="0"/>
        <v>2425.75</v>
      </c>
      <c r="F13" s="28">
        <v>1551.3</v>
      </c>
      <c r="G13" s="28">
        <v>250</v>
      </c>
      <c r="H13" s="28">
        <f t="shared" si="1"/>
        <v>4227.05</v>
      </c>
      <c r="I13" s="7" t="s">
        <v>1</v>
      </c>
    </row>
    <row r="14" spans="1:14" ht="33" customHeight="1" x14ac:dyDescent="0.3">
      <c r="A14" s="7">
        <v>4</v>
      </c>
      <c r="B14" s="6" t="s">
        <v>210</v>
      </c>
      <c r="C14" s="6" t="s">
        <v>70</v>
      </c>
      <c r="D14" s="28">
        <v>78.25</v>
      </c>
      <c r="E14" s="28">
        <f t="shared" si="0"/>
        <v>2425.75</v>
      </c>
      <c r="F14" s="28">
        <v>1551.3</v>
      </c>
      <c r="G14" s="28">
        <v>250</v>
      </c>
      <c r="H14" s="28">
        <f t="shared" si="1"/>
        <v>4227.05</v>
      </c>
      <c r="I14" s="7" t="s">
        <v>1</v>
      </c>
    </row>
    <row r="15" spans="1:14" ht="33" customHeight="1" x14ac:dyDescent="0.3">
      <c r="A15" s="7">
        <v>5</v>
      </c>
      <c r="B15" s="6" t="s">
        <v>211</v>
      </c>
      <c r="C15" s="6" t="s">
        <v>70</v>
      </c>
      <c r="D15" s="28">
        <v>78.25</v>
      </c>
      <c r="E15" s="28">
        <f t="shared" si="0"/>
        <v>2425.75</v>
      </c>
      <c r="F15" s="28">
        <v>1551.3</v>
      </c>
      <c r="G15" s="28">
        <v>250</v>
      </c>
      <c r="H15" s="28">
        <f t="shared" si="1"/>
        <v>4227.05</v>
      </c>
      <c r="I15" s="7" t="s">
        <v>1</v>
      </c>
    </row>
    <row r="16" spans="1:14" ht="33" customHeight="1" x14ac:dyDescent="0.3">
      <c r="A16" s="7">
        <v>6</v>
      </c>
      <c r="B16" s="6" t="s">
        <v>212</v>
      </c>
      <c r="C16" s="6" t="s">
        <v>70</v>
      </c>
      <c r="D16" s="28">
        <v>78.25</v>
      </c>
      <c r="E16" s="28">
        <f t="shared" si="0"/>
        <v>2425.75</v>
      </c>
      <c r="F16" s="28">
        <v>1551.3</v>
      </c>
      <c r="G16" s="28">
        <v>250</v>
      </c>
      <c r="H16" s="28">
        <f t="shared" si="1"/>
        <v>4227.05</v>
      </c>
      <c r="I16" s="7" t="s">
        <v>1</v>
      </c>
    </row>
    <row r="17" spans="1:9" ht="33" customHeight="1" x14ac:dyDescent="0.3">
      <c r="A17" s="7">
        <v>7</v>
      </c>
      <c r="B17" s="6" t="s">
        <v>213</v>
      </c>
      <c r="C17" s="6" t="s">
        <v>14</v>
      </c>
      <c r="D17" s="28">
        <v>71.400000000000006</v>
      </c>
      <c r="E17" s="28">
        <f t="shared" si="0"/>
        <v>2213.4</v>
      </c>
      <c r="F17" s="28">
        <v>1551.3</v>
      </c>
      <c r="G17" s="28">
        <v>250</v>
      </c>
      <c r="H17" s="28">
        <f t="shared" si="1"/>
        <v>4014.7</v>
      </c>
      <c r="I17" s="7" t="s">
        <v>1</v>
      </c>
    </row>
    <row r="18" spans="1:9" ht="33" customHeight="1" x14ac:dyDescent="0.3">
      <c r="A18" s="36">
        <v>8</v>
      </c>
      <c r="B18" s="34" t="s">
        <v>237</v>
      </c>
      <c r="C18" s="36" t="s">
        <v>70</v>
      </c>
      <c r="D18" s="28">
        <v>78.25</v>
      </c>
      <c r="E18" s="28">
        <f>D18*28</f>
        <v>2191</v>
      </c>
      <c r="F18" s="28">
        <v>1401.17</v>
      </c>
      <c r="G18" s="28">
        <v>225.81</v>
      </c>
      <c r="H18" s="28">
        <f t="shared" si="1"/>
        <v>3817.98</v>
      </c>
      <c r="I18" s="36" t="s">
        <v>238</v>
      </c>
    </row>
    <row r="23" spans="1:9" x14ac:dyDescent="0.3">
      <c r="D23" s="4"/>
    </row>
  </sheetData>
  <mergeCells count="3">
    <mergeCell ref="A6:B6"/>
    <mergeCell ref="A7:B7"/>
    <mergeCell ref="A9:I9"/>
  </mergeCells>
  <pageMargins left="1.33" right="0.70866141732283472" top="0.74803149606299213" bottom="0.74803149606299213" header="0.31496062992125984" footer="0.31496062992125984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vf 011-2026</vt:lpstr>
      <vt:lpstr>vf021-2026</vt:lpstr>
      <vt:lpstr>vf 022-2026</vt:lpstr>
      <vt:lpstr>vf 031-2026 </vt:lpstr>
      <vt:lpstr>'vf021-2026'!_Hlk134008456</vt:lpstr>
      <vt:lpstr>'vf 022-2026'!Área_de_impresión</vt:lpstr>
      <vt:lpstr>'vf021-2026'!Área_de_impresión</vt:lpstr>
      <vt:lpstr>'vf 011-2026'!Títulos_a_imprimir</vt:lpstr>
      <vt:lpstr>'vf021-2026'!Títulos_a_imprimir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cp:lastPrinted>2026-06-05T22:57:22Z</cp:lastPrinted>
  <dcterms:created xsi:type="dcterms:W3CDTF">2025-12-10T00:27:14Z</dcterms:created>
  <dcterms:modified xsi:type="dcterms:W3CDTF">2026-06-05T22:57:26Z</dcterms:modified>
</cp:coreProperties>
</file>